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ate1904="1"/>
  <mc:AlternateContent xmlns:mc="http://schemas.openxmlformats.org/markup-compatibility/2006">
    <mc:Choice Requires="x15">
      <x15ac:absPath xmlns:x15ac="http://schemas.microsoft.com/office/spreadsheetml/2010/11/ac" url="/Users/alineguillaume/Library/CloudStorage/GoogleDrive-a.guillaume@groupe-hauville.com/Drive partagés/Formules livrées Hauville /CARTE et BONS DE COMMANDE du 02 janvier au 31 mars 2023/"/>
    </mc:Choice>
  </mc:AlternateContent>
  <xr:revisionPtr revIDLastSave="0" documentId="13_ncr:1_{803E4951-41A7-9446-B337-CAD06AFF462F}" xr6:coauthVersionLast="47" xr6:coauthVersionMax="47" xr10:uidLastSave="{00000000-0000-0000-0000-000000000000}"/>
  <bookViews>
    <workbookView xWindow="5220" yWindow="500" windowWidth="23380" windowHeight="19380" xr2:uid="{00000000-000D-0000-FFFF-FFFF00000000}"/>
  </bookViews>
  <sheets>
    <sheet name="bon de commande" sheetId="1" r:id="rId1"/>
    <sheet name="liste légumes desserts plat cha" sheetId="3" r:id="rId2"/>
    <sheet name="Frais de livraison" sheetId="2" r:id="rId3"/>
  </sheets>
  <externalReferences>
    <externalReference r:id="rId4"/>
  </externalReferences>
  <definedNames>
    <definedName name="Dessert" comment="Montélimar" localSheetId="0">'bon de commande'!#REF!</definedName>
    <definedName name="Dessert">#REF!</definedName>
    <definedName name="PLAT_CHAUD">[1]Feuil2!$A$44:$A$66</definedName>
    <definedName name="_xlnm.Print_Area" localSheetId="0">'bon de commande'!$A$1:$K$357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8" i="1" l="1"/>
  <c r="J273" i="1"/>
  <c r="J264" i="1"/>
  <c r="J257" i="1"/>
  <c r="J258" i="1"/>
  <c r="J259" i="1"/>
  <c r="J260" i="1"/>
  <c r="J261" i="1"/>
  <c r="J262" i="1"/>
  <c r="J263" i="1"/>
  <c r="J255" i="1"/>
  <c r="J254" i="1"/>
  <c r="J253" i="1"/>
  <c r="J250" i="1"/>
  <c r="H326" i="1"/>
  <c r="J326" i="1"/>
  <c r="H327" i="1"/>
  <c r="J327" i="1"/>
  <c r="H328" i="1"/>
  <c r="J328" i="1"/>
  <c r="H329" i="1"/>
  <c r="J329" i="1"/>
  <c r="H330" i="1"/>
  <c r="J330" i="1"/>
  <c r="H331" i="1"/>
  <c r="J331" i="1"/>
  <c r="H332" i="1"/>
  <c r="J332" i="1"/>
  <c r="H333" i="1"/>
  <c r="J333" i="1"/>
  <c r="H334" i="1"/>
  <c r="J334" i="1"/>
  <c r="H308" i="1"/>
  <c r="J308" i="1"/>
  <c r="H309" i="1"/>
  <c r="J309" i="1"/>
  <c r="H310" i="1"/>
  <c r="J310" i="1"/>
  <c r="H311" i="1"/>
  <c r="J311" i="1"/>
  <c r="H312" i="1"/>
  <c r="J312" i="1"/>
  <c r="H313" i="1"/>
  <c r="J313" i="1"/>
  <c r="H314" i="1"/>
  <c r="J314" i="1"/>
  <c r="H315" i="1"/>
  <c r="J315" i="1"/>
  <c r="H316" i="1"/>
  <c r="J316" i="1"/>
  <c r="H257" i="1"/>
  <c r="H258" i="1"/>
  <c r="H259" i="1"/>
  <c r="H260" i="1"/>
  <c r="H261" i="1"/>
  <c r="H262" i="1"/>
  <c r="J276" i="1" l="1"/>
  <c r="J224" i="1"/>
  <c r="H273" i="1"/>
  <c r="H267" i="1"/>
  <c r="H264" i="1"/>
  <c r="H263" i="1"/>
  <c r="J270" i="1"/>
  <c r="H270" i="1"/>
  <c r="J267" i="1"/>
  <c r="H255" i="1"/>
  <c r="H254" i="1"/>
  <c r="H250" i="1"/>
  <c r="J248" i="1"/>
  <c r="H248" i="1"/>
  <c r="J246" i="1"/>
  <c r="H246" i="1"/>
  <c r="J244" i="1"/>
  <c r="H244" i="1"/>
  <c r="J242" i="1"/>
  <c r="H242" i="1"/>
  <c r="J240" i="1"/>
  <c r="H240" i="1"/>
  <c r="J238" i="1"/>
  <c r="H238" i="1"/>
  <c r="J236" i="1"/>
  <c r="H236" i="1"/>
  <c r="J235" i="1"/>
  <c r="H235" i="1"/>
  <c r="J234" i="1"/>
  <c r="H234" i="1"/>
  <c r="J233" i="1"/>
  <c r="H233" i="1"/>
  <c r="J231" i="1"/>
  <c r="H231" i="1"/>
  <c r="J230" i="1"/>
  <c r="H230" i="1"/>
  <c r="J229" i="1"/>
  <c r="H229" i="1"/>
  <c r="J228" i="1"/>
  <c r="H228" i="1"/>
  <c r="J227" i="1"/>
  <c r="H227" i="1"/>
  <c r="J226" i="1"/>
  <c r="H226" i="1"/>
  <c r="J55" i="1"/>
  <c r="H55" i="1"/>
  <c r="C23" i="1"/>
  <c r="J336" i="1" s="1"/>
  <c r="J341" i="1" s="1"/>
  <c r="I345" i="1" s="1"/>
  <c r="J323" i="1"/>
  <c r="J324" i="1"/>
  <c r="J325" i="1"/>
  <c r="J306" i="1"/>
  <c r="J307" i="1"/>
  <c r="J45" i="1"/>
  <c r="J46" i="1"/>
  <c r="J47" i="1"/>
  <c r="J48" i="1"/>
  <c r="J49" i="1"/>
  <c r="J50" i="1"/>
  <c r="J52" i="1"/>
  <c r="J53" i="1"/>
  <c r="J54" i="1"/>
  <c r="J59" i="1"/>
  <c r="J60" i="1"/>
  <c r="J62" i="1"/>
  <c r="J63" i="1"/>
  <c r="J64" i="1"/>
  <c r="J65" i="1"/>
  <c r="J61" i="1"/>
  <c r="J67" i="1"/>
  <c r="J68" i="1"/>
  <c r="J69" i="1"/>
  <c r="J135" i="1"/>
  <c r="J136" i="1"/>
  <c r="J137" i="1"/>
  <c r="J138" i="1"/>
  <c r="J139" i="1"/>
  <c r="J140" i="1"/>
  <c r="J206" i="1"/>
  <c r="J207" i="1"/>
  <c r="J208" i="1"/>
  <c r="J209" i="1"/>
  <c r="J211" i="1"/>
  <c r="J212" i="1"/>
  <c r="J213" i="1"/>
  <c r="J214" i="1"/>
  <c r="J215" i="1"/>
  <c r="J217" i="1"/>
  <c r="J218" i="1"/>
  <c r="J220" i="1"/>
  <c r="J221" i="1"/>
  <c r="J222" i="1"/>
  <c r="J279" i="1"/>
  <c r="J280" i="1"/>
  <c r="J281" i="1"/>
  <c r="J319" i="1"/>
  <c r="J320" i="1"/>
  <c r="H325" i="1"/>
  <c r="H324" i="1"/>
  <c r="H323" i="1"/>
  <c r="H320" i="1"/>
  <c r="H319" i="1"/>
  <c r="H307" i="1"/>
  <c r="H306" i="1"/>
  <c r="J303" i="1"/>
  <c r="J302" i="1"/>
  <c r="H302" i="1"/>
  <c r="J301" i="1"/>
  <c r="H301" i="1"/>
  <c r="J300" i="1"/>
  <c r="H300" i="1"/>
  <c r="J297" i="1"/>
  <c r="H297" i="1"/>
  <c r="J296" i="1"/>
  <c r="H296" i="1"/>
  <c r="J295" i="1"/>
  <c r="H295" i="1"/>
  <c r="J294" i="1"/>
  <c r="H294" i="1"/>
  <c r="H291" i="1"/>
  <c r="J292" i="1"/>
  <c r="H292" i="1"/>
  <c r="J291" i="1"/>
  <c r="H285" i="1"/>
  <c r="H286" i="1"/>
  <c r="H287" i="1"/>
  <c r="H288" i="1"/>
  <c r="H289" i="1"/>
  <c r="H284" i="1"/>
  <c r="J289" i="1"/>
  <c r="J288" i="1"/>
  <c r="J287" i="1"/>
  <c r="J286" i="1"/>
  <c r="J285" i="1"/>
  <c r="J284" i="1"/>
  <c r="H281" i="1"/>
  <c r="H280" i="1"/>
  <c r="H279" i="1"/>
  <c r="H278" i="1"/>
  <c r="H218" i="1"/>
  <c r="H222" i="1"/>
  <c r="H221" i="1"/>
  <c r="H220" i="1"/>
  <c r="H217" i="1"/>
  <c r="H215" i="1"/>
  <c r="H214" i="1"/>
  <c r="H213" i="1"/>
  <c r="H212" i="1"/>
  <c r="H211" i="1"/>
  <c r="H209" i="1"/>
  <c r="H208" i="1"/>
  <c r="H140" i="1"/>
  <c r="H139" i="1"/>
  <c r="H138" i="1"/>
  <c r="H137" i="1"/>
  <c r="H69" i="1"/>
  <c r="H68" i="1"/>
  <c r="H67" i="1"/>
  <c r="H65" i="1"/>
  <c r="H64" i="1"/>
  <c r="H63" i="1"/>
  <c r="H62" i="1"/>
  <c r="H61" i="1"/>
  <c r="H60" i="1"/>
  <c r="H59" i="1"/>
  <c r="H46" i="1"/>
  <c r="H45" i="1"/>
  <c r="H50" i="1"/>
  <c r="H49" i="1"/>
  <c r="H48" i="1"/>
  <c r="H47" i="1"/>
  <c r="H53" i="1"/>
  <c r="H54" i="1"/>
  <c r="H52" i="1"/>
  <c r="J43" i="1"/>
  <c r="J339" i="1" l="1"/>
  <c r="I343" i="1" s="1"/>
  <c r="J340" i="1"/>
  <c r="I344" i="1" s="1"/>
  <c r="J342" i="1" l="1"/>
</calcChain>
</file>

<file path=xl/sharedStrings.xml><?xml version="1.0" encoding="utf-8"?>
<sst xmlns="http://schemas.openxmlformats.org/spreadsheetml/2006/main" count="295" uniqueCount="250">
  <si>
    <t>A cocher :</t>
    <phoneticPr fontId="2"/>
  </si>
  <si>
    <t>LIVRAISON SOUS CONDITIONS</t>
    <phoneticPr fontId="2"/>
  </si>
  <si>
    <t>DESIGNATION</t>
  </si>
  <si>
    <t>MONTANT TTC</t>
  </si>
  <si>
    <t xml:space="preserve"> QTÉ. </t>
  </si>
  <si>
    <t xml:space="preserve">LIVRAISON  le : </t>
  </si>
  <si>
    <t>CP + Ville</t>
  </si>
  <si>
    <t xml:space="preserve">NOM </t>
  </si>
  <si>
    <t>E mail</t>
  </si>
  <si>
    <t>INDICATIONS SUPPLEMENTAIRES POUR TROUVER LE LIEU DE LIVRAISON :</t>
  </si>
  <si>
    <t>www.groupe-hauville.com</t>
  </si>
  <si>
    <t xml:space="preserve">BON DE COMMANDE </t>
    <phoneticPr fontId="2"/>
  </si>
  <si>
    <t xml:space="preserve">Adresse </t>
  </si>
  <si>
    <t xml:space="preserve">Tél </t>
  </si>
  <si>
    <t>heure</t>
  </si>
  <si>
    <t xml:space="preserve">entre </t>
  </si>
  <si>
    <t>et</t>
  </si>
  <si>
    <t>dont  TVA à 10 % :</t>
    <phoneticPr fontId="2"/>
  </si>
  <si>
    <t>dont  TVA à 20 % :</t>
    <phoneticPr fontId="2"/>
  </si>
  <si>
    <t>Commande passée le :</t>
    <phoneticPr fontId="2"/>
  </si>
  <si>
    <t>PRIX UNIT.  TTC</t>
  </si>
  <si>
    <t>E mail : hauville.traiteur.rouen@groupe-hauville.com</t>
    <phoneticPr fontId="2"/>
  </si>
  <si>
    <t>Observations :</t>
  </si>
  <si>
    <t>PAIEMENT PAR CHEQUE</t>
  </si>
  <si>
    <t>PAIEMENT EN ESPECES (faire l'appoint)</t>
  </si>
  <si>
    <t>PAIEMENT PAR CB</t>
  </si>
  <si>
    <t>TOTAL T.T.C. (euro) dont tva 20%</t>
  </si>
  <si>
    <t>TOTAL T.T.C. (euro) dont tva 10%</t>
  </si>
  <si>
    <t>PRIX UNIT.  HT</t>
  </si>
  <si>
    <t>• Planche mixte Tradition</t>
  </si>
  <si>
    <t>• Planche mixte Prestige</t>
  </si>
  <si>
    <t>• Planche dessert</t>
  </si>
  <si>
    <t>• Plateau de fromages</t>
  </si>
  <si>
    <t>• Pain de campagne tranché</t>
  </si>
  <si>
    <t>• Planche Lunch - 20 pièces</t>
  </si>
  <si>
    <t>• Mini Poke Bowl - 10 pièces</t>
  </si>
  <si>
    <t>FINGER FOOD</t>
  </si>
  <si>
    <t xml:space="preserve">• Plat en cassolette : Mitonnée de veau, sauce estragon et girolles (minimum 8) - à réchauffer </t>
  </si>
  <si>
    <t xml:space="preserve">• Plat en cassolette : Blanquette de poissons et crustacés (minimum 8) - à réchauffer </t>
  </si>
  <si>
    <t>MINIATURES SALEES FROIDES</t>
  </si>
  <si>
    <t>• Plateau de 12 navettes garnies à la mousse de saumon</t>
  </si>
  <si>
    <t>• Plateau de 12 navettes garnies à la mousse de canard</t>
  </si>
  <si>
    <t>• Plateau de 12 mini sandwiches club au fromage, crudités, jambon</t>
  </si>
  <si>
    <t>• Plateau de 12 mini wraps au thon et crudités</t>
  </si>
  <si>
    <t>• Plateau de 12 mini wraps au jambon et fines herbes</t>
  </si>
  <si>
    <t>• Plateau de 12 huîtres pochées en parure de saumon au gros sel</t>
  </si>
  <si>
    <t>• Plateau de 48 pièces salées froides TRADITION</t>
  </si>
  <si>
    <t>• Plateau de 48 pièces salées froides PRESTIGE</t>
  </si>
  <si>
    <t>• Plateau de 48 pièces salées froides SAVEUR VEGETARIENNE</t>
  </si>
  <si>
    <t xml:space="preserve">• Plateau de 48 pièces salées chaudes </t>
  </si>
  <si>
    <t>• Plateau de 15 samoussa de légumes et poulet</t>
  </si>
  <si>
    <t>• Plateau de 15 mini burger au foie gras</t>
  </si>
  <si>
    <t>• Plateau de 15 brochettes de poulet mariné, sauce tandoori</t>
  </si>
  <si>
    <t>• Plateau de 15 brochettes de crustacés, sauce curcuma</t>
  </si>
  <si>
    <t>MINIATURES SUCREES</t>
  </si>
  <si>
    <t>• Plateau de 24 pièces sucrées</t>
  </si>
  <si>
    <t>VERRINES SUCREES</t>
  </si>
  <si>
    <t>• Plateau de 12 verrines de mousse chocolat Grand'Mère</t>
  </si>
  <si>
    <t>• Plateau de 48 pièces sucrées</t>
  </si>
  <si>
    <t>• Plateau de 12 verrines de mousse caramel beurre salé et noix de Pécan</t>
  </si>
  <si>
    <t>• Plateau de 12 verrines de tiramisu aux fruits rouges</t>
  </si>
  <si>
    <t>• Buffet froid "L'Incontournable" (pain compris)</t>
  </si>
  <si>
    <t>• Buffet froid "Le Classique" (pain compris)</t>
  </si>
  <si>
    <t>• Buffet froid "Le Prestigieux" (pain compris)</t>
  </si>
  <si>
    <t>• Buffet froid "Le Gastronome" (pain compris)</t>
  </si>
  <si>
    <t xml:space="preserve">VAISSELLE JETABLE </t>
  </si>
  <si>
    <t>• Paquet de 50 assiettes pulpe de canne</t>
  </si>
  <si>
    <t>• Paquet de 80 gobelets Kraft</t>
  </si>
  <si>
    <t>• Paquet de 8 flûtes réutilisables</t>
  </si>
  <si>
    <t xml:space="preserve">• Kit couvert bambou </t>
  </si>
  <si>
    <t>• Couverts salade (duo fourchette, cuillère)</t>
  </si>
  <si>
    <t xml:space="preserve">• Couteau à fromage </t>
  </si>
  <si>
    <t xml:space="preserve">VAISSELLE PORCELAINE (location) </t>
  </si>
  <si>
    <t>• Forfait vaisselle porcelaine 1</t>
  </si>
  <si>
    <t>• Forfait vaisselle porcelaine 2</t>
  </si>
  <si>
    <t xml:space="preserve">VERRERIE EN VERRE (location) </t>
  </si>
  <si>
    <t xml:space="preserve">• Rack de 40 flûtes </t>
  </si>
  <si>
    <t xml:space="preserve">• Rack de 40 verres à jus de fruits </t>
  </si>
  <si>
    <t>• Rack de 24 verres à vin</t>
  </si>
  <si>
    <t>• Rack de 24 verres à eau</t>
  </si>
  <si>
    <t xml:space="preserve">NAPPAGE </t>
  </si>
  <si>
    <t>• Paquet de 100 serviettes cocktail</t>
  </si>
  <si>
    <t>• Paquet de 50 serviettes non tissées</t>
  </si>
  <si>
    <t>• Rouleau de nappe papier (8 mètres)</t>
  </si>
  <si>
    <t>• Nappes tissu et serviettes tissu (nous consulter)</t>
  </si>
  <si>
    <t>BOISSONS NON ALCOOLISEES</t>
  </si>
  <si>
    <t>• Eau plate 50 cl</t>
  </si>
  <si>
    <t>• Badoit 50 cl</t>
  </si>
  <si>
    <t>• Coca cola 33 cl</t>
  </si>
  <si>
    <t>• Ice tea 33 cl</t>
  </si>
  <si>
    <t>• Citronnade artisanale Mimouna bio et made in Normandie 25 cl</t>
  </si>
  <si>
    <t>• Eau plate 1,5 l</t>
  </si>
  <si>
    <t>• Badoit 1 l</t>
  </si>
  <si>
    <t>• Jus d'orange 1 l</t>
  </si>
  <si>
    <t>• Coca cola 1,25 l</t>
  </si>
  <si>
    <t>• Jus de pomme 1 l</t>
  </si>
  <si>
    <t>• Vin sans alcool 100% Cabernet Sauvignon Bio Pierre Chauvin</t>
  </si>
  <si>
    <t>CAFE, THE</t>
  </si>
  <si>
    <t>• Café (thermos 10 tasses, coffee cup, agitateurs, sucre)</t>
  </si>
  <si>
    <t>• Thé (thermos 10 tasses, coffee cup, agitateurs, sucre)</t>
  </si>
  <si>
    <t>BOISSONS  ALCOOLISEES</t>
  </si>
  <si>
    <t>• Cidre BRUT Bio - Domaine Fournier</t>
  </si>
  <si>
    <t>• Méthode champenoise Blanc de blanc Languedoc Damoiselle d’Alès</t>
  </si>
  <si>
    <t>• Champagne Clément cuvée Prestige</t>
  </si>
  <si>
    <t>• Vin blanc de Loire Sauvignon - Domaine Bardon (75cl)</t>
  </si>
  <si>
    <t>• Vin blanc Bourgogne Macon Prissé 2020 - Domaine de la pierre des Dames</t>
  </si>
  <si>
    <t>• Vin rouge Montagne St Emilion 2016 - Chateau Berlière</t>
  </si>
  <si>
    <t>• Vin rouge Bordeaux 2020 (75cl)</t>
  </si>
  <si>
    <t>• Vin rosé IGP Terre du Midi Mas des Cigales 2020 (75 cl)</t>
  </si>
  <si>
    <t>• Demi Vin blanc Loire AOC Touraine Sauvignon - Domaine Bardon 2020 (37,5 cl)</t>
  </si>
  <si>
    <t>• Demi Vin rouge Loire AOP Touraine - Domaine Bardon 2020 (37,5 cl)</t>
  </si>
  <si>
    <t>• Demi Vin rosé Loire Touraine - Domaine Bardon 2021 (37,5 cl)</t>
  </si>
  <si>
    <t>PAIEMENT PAR CARTE RESTAURANT</t>
  </si>
  <si>
    <t>TOTAL T.T.C. (euro) dont tva 5,5%</t>
  </si>
  <si>
    <t>dont  TVA à 5,5 % :</t>
  </si>
  <si>
    <t>FRAIS DE LIVRAISON</t>
  </si>
  <si>
    <t>Frais de Livraison - 27 et 76</t>
  </si>
  <si>
    <t xml:space="preserve">Zones </t>
  </si>
  <si>
    <t>Offert sous conditions</t>
    <phoneticPr fontId="1" type="noConversion"/>
  </si>
  <si>
    <t>1 : offerte</t>
  </si>
  <si>
    <t>offert sans minimum</t>
    <phoneticPr fontId="1" type="noConversion"/>
  </si>
  <si>
    <t>2 : 15 € ht (18,00 €ttc)</t>
    <phoneticPr fontId="1" type="noConversion"/>
  </si>
  <si>
    <t>si cde &gt; à 150 €ttc</t>
    <phoneticPr fontId="1" type="noConversion"/>
  </si>
  <si>
    <t>3 : 35 € ht (42,00 €ttc)</t>
    <phoneticPr fontId="1" type="noConversion"/>
  </si>
  <si>
    <t>si cde &gt; à 250 €ttc</t>
    <phoneticPr fontId="1" type="noConversion"/>
  </si>
  <si>
    <t>4 : 50 € ht (60,00 €ttc)</t>
    <phoneticPr fontId="1" type="noConversion"/>
  </si>
  <si>
    <t>si cde &gt; à 400 €ttc</t>
    <phoneticPr fontId="1" type="noConversion"/>
  </si>
  <si>
    <t>5 : 70 € ht (84,00 €ttc)</t>
    <phoneticPr fontId="1" type="noConversion"/>
  </si>
  <si>
    <t>si cde &gt; à 600 €ttc</t>
    <phoneticPr fontId="1" type="noConversion"/>
  </si>
  <si>
    <t>6 : 200 € ht (240,00 €ttc)</t>
    <phoneticPr fontId="1" type="noConversion"/>
  </si>
  <si>
    <t>si cde &gt; à 950 €ttc</t>
    <phoneticPr fontId="1" type="noConversion"/>
  </si>
  <si>
    <t>Codes postaux</t>
  </si>
  <si>
    <t>Zone</t>
  </si>
  <si>
    <t>Tarif livraison HT</t>
  </si>
  <si>
    <t>Tarif livraison TTC</t>
  </si>
  <si>
    <t>Offert</t>
  </si>
  <si>
    <t>Frais de Livraison - 14, 60, 75, 78, 80, 92, 95</t>
    <phoneticPr fontId="1" type="noConversion"/>
  </si>
  <si>
    <t>14000 à 14999</t>
    <phoneticPr fontId="1" type="noConversion"/>
  </si>
  <si>
    <t>60000 à 60999</t>
    <phoneticPr fontId="1" type="noConversion"/>
  </si>
  <si>
    <t>75000 à 75999</t>
    <phoneticPr fontId="1" type="noConversion"/>
  </si>
  <si>
    <t>78000 à 78999</t>
    <phoneticPr fontId="1" type="noConversion"/>
  </si>
  <si>
    <t>80000 à 80999</t>
    <phoneticPr fontId="1" type="noConversion"/>
  </si>
  <si>
    <t>92000 à 92999</t>
    <phoneticPr fontId="1" type="noConversion"/>
  </si>
  <si>
    <t>95000 à 95999</t>
    <phoneticPr fontId="1" type="noConversion"/>
  </si>
  <si>
    <t>Pour rappel : si cde &gt; à 950 €ttc</t>
    <phoneticPr fontId="1" type="noConversion"/>
  </si>
  <si>
    <t>LES AUTRES DÉPARTEMENTS NE SONT PAS ELLIGIBLES</t>
    <phoneticPr fontId="1" type="noConversion"/>
  </si>
  <si>
    <t xml:space="preserve">À LA LIVRAISON SUR CETTE BOUTIQUE. SI BESOIN, </t>
    <phoneticPr fontId="1" type="noConversion"/>
  </si>
  <si>
    <t>NOUS CONTACTER</t>
    <phoneticPr fontId="1" type="noConversion"/>
  </si>
  <si>
    <t xml:space="preserve">  </t>
  </si>
  <si>
    <t>Ville</t>
  </si>
  <si>
    <t>Code postal</t>
  </si>
  <si>
    <t>Adresse de LIVRAISON :</t>
  </si>
  <si>
    <t>Adresse de FACTURATION :</t>
  </si>
  <si>
    <r>
      <t xml:space="preserve">COCKTAIL </t>
    </r>
    <r>
      <rPr>
        <i/>
        <sz val="11"/>
        <rFont val="Futura Medium"/>
      </rPr>
      <t>(minimum 10 personnes)</t>
    </r>
  </si>
  <si>
    <r>
      <t>COCKTAIL DEJEUNATOIRE OU DINATOIRE</t>
    </r>
    <r>
      <rPr>
        <i/>
        <sz val="11"/>
        <rFont val="Futura Medium"/>
      </rPr>
      <t xml:space="preserve"> (minimum 10 personnes)</t>
    </r>
  </si>
  <si>
    <r>
      <t>MINIATURES SALEES CHAUDES</t>
    </r>
    <r>
      <rPr>
        <i/>
        <sz val="11"/>
        <rFont val="Futura Medium"/>
      </rPr>
      <t xml:space="preserve"> (à réchauffer)</t>
    </r>
  </si>
  <si>
    <t>• 8 pièces personne (8 salées)</t>
  </si>
  <si>
    <t>• 10 pièces personne (10 salées)</t>
  </si>
  <si>
    <t>• 12 pièces personne (12 salées)</t>
  </si>
  <si>
    <t>• 15 pièces personne (12 salées, 3 sucrées)</t>
  </si>
  <si>
    <t>• 20 pièces personne (15 salées, 5 sucrées)</t>
  </si>
  <si>
    <t>• 25 pièces personne (20 salées, 5 sucrées)</t>
  </si>
  <si>
    <t>Zone livraison (cadre réservé)</t>
  </si>
  <si>
    <t>A cocher ci dessous</t>
  </si>
  <si>
    <t xml:space="preserve">DRIVE PETIT QUEVILLY </t>
  </si>
  <si>
    <t xml:space="preserve">DRIVE MAROMME </t>
  </si>
  <si>
    <t>MONTANT T.T.C. À REGLER (euro) - Frais de livraison compris</t>
  </si>
  <si>
    <t>Livraison gratuite sous conditions - entrer le code postal dans le cadre adresse de livraison code postal</t>
  </si>
  <si>
    <t>• Crémant d’Alsace Herrbach</t>
  </si>
  <si>
    <t>REPAS</t>
  </si>
  <si>
    <t xml:space="preserve">• Fraîcheur d’avocat à la moutarde de Meaux, galette de maïs &amp; rosace de truite fumée  </t>
  </si>
  <si>
    <t xml:space="preserve">• Tendance Terre et Mer </t>
  </si>
  <si>
    <t xml:space="preserve">• Rouleau de légumes, tartare de saumon, fritot d’huîtres et noix de Saint-Jacques   </t>
  </si>
  <si>
    <t>• Opéra de foie gras fumé, confiture de kumquat et pommes</t>
  </si>
  <si>
    <t>• Foie gras de canard mi-cuit maison et ses toasts (la part 80 grammes)      </t>
  </si>
  <si>
    <t xml:space="preserve">• Foie gras de canard  mi-cuit maison en terrine et ses toasts (500 grammes)                           </t>
  </si>
  <si>
    <t xml:space="preserve">• Brochette de gambas marinées et Saint Jacques, sauce aux douces épices et curcuma 	</t>
  </si>
  <si>
    <t>• Médaillon de lotte sauté, légumes cuisinés, sauce homardine</t>
  </si>
  <si>
    <t xml:space="preserve">• Noix de Saint-Jacques lardées, paysanne de légumes, velouté au Sauternes       </t>
  </si>
  <si>
    <t>• Suprême de poulet jaune de Normandie aux morilles, jus au pommeau        </t>
  </si>
  <si>
    <t xml:space="preserve">• Caille désossée farcie aux raisins et champignons forestiers, crème amandes  </t>
  </si>
  <si>
    <t xml:space="preserve">• Tournedos de filet de bœuf Rossini             </t>
  </si>
  <si>
    <t>• Carré de porcelet en croûte d’ail fumé, coulis provençal &amp; cardamone     </t>
  </si>
  <si>
    <t>• Filet de mignon de veau, sauce estragon et girolles</t>
  </si>
  <si>
    <t xml:space="preserve">• Filet pavé de bar, sauce beurre blanc et Riesling	</t>
  </si>
  <si>
    <t>PLATEAU DE FROMAGES ET PAIN</t>
  </si>
  <si>
    <t xml:space="preserve">   </t>
  </si>
  <si>
    <t>DESSERTS</t>
  </si>
  <si>
    <t>• Tarte normande, crème calvados (6 parts)</t>
  </si>
  <si>
    <t>• Entremet Royal chocolat (6 parts )</t>
  </si>
  <si>
    <t>• Entremet Montélimar (6 parts)</t>
  </si>
  <si>
    <t>• Entremet  Montmartre (6 parts)</t>
  </si>
  <si>
    <t>• Tarte citron vert meringuée (6 parts)</t>
  </si>
  <si>
    <t>• Tarte multifruits (6 parts)</t>
  </si>
  <si>
    <t>• Menu à 26 €</t>
  </si>
  <si>
    <t xml:space="preserve">choix des accompagnements </t>
  </si>
  <si>
    <t>• Menu à 29 €</t>
  </si>
  <si>
    <t>• Menu à 35 €</t>
  </si>
  <si>
    <t>• Pièce montée traditionnelle en chou (minimum 60 choux)</t>
  </si>
  <si>
    <t>• Trilogie de desserts (minimum de 4 parts)</t>
  </si>
  <si>
    <t xml:space="preserve">timbale de navets et pruneaux </t>
  </si>
  <si>
    <t xml:space="preserve">brochette de légumes </t>
  </si>
  <si>
    <t xml:space="preserve">purée de patate douce </t>
  </si>
  <si>
    <t xml:space="preserve">légumes oubliés </t>
  </si>
  <si>
    <t xml:space="preserve">écrasé de pommes de terre et girolles </t>
  </si>
  <si>
    <t xml:space="preserve">mini poivron farci </t>
  </si>
  <si>
    <t>rösti de pomme de terre, carottes et gorgonzola</t>
  </si>
  <si>
    <t>Bûche Royal chocolat</t>
  </si>
  <si>
    <t>Bûche Montélimar</t>
  </si>
  <si>
    <t>Bûche Montmartre</t>
  </si>
  <si>
    <t>Entremet Royal chocolat</t>
  </si>
  <si>
    <t>Entremet Montélimar</t>
  </si>
  <si>
    <t>Entremet Montmartre</t>
  </si>
  <si>
    <t>Tarte aux pommes</t>
  </si>
  <si>
    <t>Tarte citron vert meringuée</t>
  </si>
  <si>
    <t>Tarte multifruits</t>
  </si>
  <si>
    <t>Trilogie de desserts</t>
  </si>
  <si>
    <t>• 8 pièces par personne (6 salées, 2 sucrées)</t>
  </si>
  <si>
    <t>• 10 pièces par personne (7 salées, 3 sucrées)</t>
  </si>
  <si>
    <t>• 12 pièces par personne (8 salées, 4 sucrées)</t>
  </si>
  <si>
    <t>COCKTAIL</t>
  </si>
  <si>
    <r>
      <t>MENUS CONSEILLES</t>
    </r>
    <r>
      <rPr>
        <sz val="11"/>
        <rFont val="Futura Medium"/>
      </rPr>
      <t xml:space="preserve"> (4 au minimum de chaque menu)</t>
    </r>
  </si>
  <si>
    <r>
      <t>ENTREES FROIDES</t>
    </r>
    <r>
      <rPr>
        <sz val="12"/>
        <rFont val="Futura Medium"/>
      </rPr>
      <t xml:space="preserve"> </t>
    </r>
    <r>
      <rPr>
        <i/>
        <sz val="11"/>
        <rFont val="Futura Medium"/>
      </rPr>
      <t>(minimum 4 personnes)</t>
    </r>
  </si>
  <si>
    <r>
      <t>ENTREES CHAUDES</t>
    </r>
    <r>
      <rPr>
        <i/>
        <sz val="11"/>
        <rFont val="Futura Medium"/>
      </rPr>
      <t xml:space="preserve"> (minimum 4 personnes)</t>
    </r>
  </si>
  <si>
    <r>
      <t>PLAT PRINCIPAL</t>
    </r>
    <r>
      <rPr>
        <i/>
        <sz val="11"/>
        <rFont val="Futura Medium"/>
      </rPr>
      <t xml:space="preserve"> (minimum 4 personnes)</t>
    </r>
  </si>
  <si>
    <t xml:space="preserve">choix du dessert </t>
  </si>
  <si>
    <r>
      <rPr>
        <b/>
        <u/>
        <sz val="14"/>
        <rFont val="Futura Medium"/>
      </rPr>
      <t>BUFFET FROID</t>
    </r>
    <r>
      <rPr>
        <sz val="11"/>
        <rFont val="Futura Medium"/>
      </rPr>
      <t xml:space="preserve"> </t>
    </r>
    <r>
      <rPr>
        <i/>
        <sz val="11"/>
        <rFont val="Futura Medium"/>
      </rPr>
      <t>(minimum 10 personnes)</t>
    </r>
  </si>
  <si>
    <t xml:space="preserve"> </t>
  </si>
  <si>
    <t>Mitonnée de veau, sauce estragon et girolles</t>
  </si>
  <si>
    <t>Blanquette de poisson et crustacés</t>
  </si>
  <si>
    <r>
      <t xml:space="preserve">11 rue du Moulin à Poudre - 76150 MAROMME - tél : </t>
    </r>
    <r>
      <rPr>
        <b/>
        <sz val="16"/>
        <rFont val="Futura Medium"/>
      </rPr>
      <t>02 35 70 44 43</t>
    </r>
  </si>
  <si>
    <r>
      <t xml:space="preserve">182 quai George V - 76600 LE HAVRE - tél : </t>
    </r>
    <r>
      <rPr>
        <b/>
        <sz val="16"/>
        <rFont val="Futura Medium"/>
      </rPr>
      <t>02 35 42 45 97</t>
    </r>
  </si>
  <si>
    <t xml:space="preserve">   choix du mini plat chaud </t>
  </si>
  <si>
    <t xml:space="preserve">   choix du dessert </t>
  </si>
  <si>
    <t>• Cocktail déjeunatoire ou dinatoire avec plat chaud, fromage, dessert</t>
  </si>
  <si>
    <t>• Lasagnes végétariennes (végan)	 - pas de légumes d’accompagnement à choisir  (pas de minimum) 	      </t>
  </si>
  <si>
    <t>• Cannelloni de légumes et son tian (pas de minimum)</t>
  </si>
  <si>
    <t>Affaire suivie par :</t>
  </si>
  <si>
    <t>Antoine HAUVILLE</t>
  </si>
  <si>
    <t>Christophe POUILLET</t>
  </si>
  <si>
    <t>Guillaume HEQUET</t>
  </si>
  <si>
    <t>Aline GUILLAUME</t>
  </si>
  <si>
    <t>à retourner à commande@groupe-hauville.com</t>
  </si>
  <si>
    <t>• Petit pain individuel (4 au minium)</t>
  </si>
  <si>
    <t>Pomme, crème d'amande</t>
  </si>
  <si>
    <t>Framboise, crème d'amande</t>
  </si>
  <si>
    <t>Nature (crème d'amande)</t>
  </si>
  <si>
    <t>SARL "HAUVILLE TRAITEUR " au capital de 76000 € - rcs Rouen 401 861 620 00029</t>
  </si>
  <si>
    <t>E mail : hauville.traiteur.lehavre@groupe-hauville.com</t>
  </si>
  <si>
    <t>SARL "COFFRET REPAS " au capital de 7622,45 € - rcs Rouen 404 180 168 00043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</si>
</sst>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_);[Red]\(#,##0\ &quot;€&quot;\)"/>
    <numFmt numFmtId="44" formatCode="_ * #,##0.00_)\ &quot;€&quot;_ ;_ * \(#,##0.00\)\ &quot;€&quot;_ ;_ * &quot;-&quot;??_)\ &quot;€&quot;_ ;_ @_ "/>
    <numFmt numFmtId="164" formatCode="#,##0.00_ _F"/>
    <numFmt numFmtId="165" formatCode="#,##0.00&quot; €&quot;"/>
    <numFmt numFmtId="166" formatCode="_ * #,##0.00_ \ [$€-1]_ ;_ * \-#,##0.00\ \ [$€-1]_ ;_ * &quot;-&quot;??_ \ [$€-1]_ ;_ @_ "/>
    <numFmt numFmtId="167" formatCode="0#&quot; &quot;##&quot; &quot;##&quot; &quot;##&quot; &quot;##"/>
    <numFmt numFmtId="168" formatCode="d\ mmmm\ yyyy"/>
    <numFmt numFmtId="169" formatCode="_ * #,##0.00_)\ [$€-1]_ ;_ * \(#,##0.00\)\ [$€-1]_ ;_ * &quot;-&quot;??_)\ [$€-1]_ ;_ @_ "/>
    <numFmt numFmtId="170" formatCode="[$-F800]dddd\,\ mmmm\ dd\,\ yyyy"/>
  </numFmts>
  <fonts count="54" x14ac:knownFonts="1">
    <font>
      <sz val="9"/>
      <name val="Geneva"/>
    </font>
    <font>
      <u/>
      <sz val="11"/>
      <name val="Times New Roman"/>
      <family val="1"/>
    </font>
    <font>
      <sz val="8"/>
      <name val="Verdana"/>
      <family val="2"/>
    </font>
    <font>
      <u/>
      <sz val="9"/>
      <color theme="10"/>
      <name val="Geneva"/>
      <family val="2"/>
    </font>
    <font>
      <sz val="9"/>
      <name val="Geneva"/>
      <family val="2"/>
    </font>
    <font>
      <b/>
      <sz val="22"/>
      <color indexed="8"/>
      <name val="Calibri"/>
      <family val="2"/>
    </font>
    <font>
      <b/>
      <sz val="14"/>
      <color indexed="8"/>
      <name val="Calibri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rgb="FF000000"/>
      <name val="Verdana"/>
      <family val="2"/>
    </font>
    <font>
      <sz val="10"/>
      <color indexed="8"/>
      <name val="Verdana"/>
      <family val="2"/>
    </font>
    <font>
      <b/>
      <sz val="20"/>
      <color indexed="8"/>
      <name val="Calibri"/>
      <family val="2"/>
    </font>
    <font>
      <sz val="16"/>
      <name val="Verdana"/>
      <family val="2"/>
    </font>
    <font>
      <sz val="12"/>
      <name val="Futura Medium"/>
    </font>
    <font>
      <b/>
      <sz val="14"/>
      <name val="Futura Medium"/>
    </font>
    <font>
      <b/>
      <sz val="12"/>
      <name val="Futura Medium"/>
    </font>
    <font>
      <sz val="11"/>
      <name val="Futura Medium"/>
    </font>
    <font>
      <b/>
      <sz val="11"/>
      <name val="Futura Medium"/>
    </font>
    <font>
      <sz val="9"/>
      <name val="Futura Medium"/>
    </font>
    <font>
      <i/>
      <sz val="7"/>
      <name val="Futura Medium"/>
    </font>
    <font>
      <b/>
      <sz val="16"/>
      <name val="Futura Medium"/>
    </font>
    <font>
      <b/>
      <sz val="20"/>
      <name val="Futura Medium"/>
    </font>
    <font>
      <sz val="20"/>
      <name val="Futura Medium"/>
    </font>
    <font>
      <sz val="14"/>
      <name val="Futura Medium"/>
    </font>
    <font>
      <sz val="10.5"/>
      <name val="Futura Medium"/>
    </font>
    <font>
      <b/>
      <sz val="10"/>
      <name val="Futura Medium"/>
    </font>
    <font>
      <b/>
      <vertAlign val="superscript"/>
      <sz val="9"/>
      <color indexed="10"/>
      <name val="Futura Medium"/>
    </font>
    <font>
      <b/>
      <i/>
      <sz val="12"/>
      <name val="Futura Medium"/>
    </font>
    <font>
      <i/>
      <sz val="9"/>
      <name val="Futura Medium"/>
    </font>
    <font>
      <b/>
      <sz val="13"/>
      <name val="Futura Medium"/>
    </font>
    <font>
      <b/>
      <sz val="11"/>
      <color indexed="10"/>
      <name val="Futura Medium"/>
    </font>
    <font>
      <b/>
      <u/>
      <sz val="14"/>
      <name val="Futura Medium"/>
    </font>
    <font>
      <sz val="11.5"/>
      <name val="Futura Medium"/>
    </font>
    <font>
      <b/>
      <sz val="18"/>
      <color indexed="10"/>
      <name val="Futura Medium"/>
    </font>
    <font>
      <i/>
      <sz val="14"/>
      <name val="Futura Medium"/>
    </font>
    <font>
      <sz val="10"/>
      <name val="Futura Medium"/>
    </font>
    <font>
      <u/>
      <sz val="11"/>
      <name val="Futura Medium"/>
    </font>
    <font>
      <i/>
      <sz val="11"/>
      <name val="Futura Medium"/>
    </font>
    <font>
      <b/>
      <u/>
      <sz val="10"/>
      <name val="Futura Medium"/>
    </font>
    <font>
      <i/>
      <sz val="12"/>
      <name val="Futura Medium"/>
    </font>
    <font>
      <b/>
      <u/>
      <sz val="11"/>
      <name val="Futura Medium"/>
    </font>
    <font>
      <i/>
      <sz val="10"/>
      <color indexed="10"/>
      <name val="Futura Medium"/>
    </font>
    <font>
      <b/>
      <vertAlign val="superscript"/>
      <sz val="10"/>
      <color indexed="10"/>
      <name val="Futura Medium"/>
    </font>
    <font>
      <b/>
      <sz val="9"/>
      <color indexed="10"/>
      <name val="Futura Medium"/>
    </font>
    <font>
      <sz val="8"/>
      <name val="Futura Medium"/>
    </font>
    <font>
      <i/>
      <sz val="14"/>
      <color indexed="10"/>
      <name val="Futura Medium"/>
    </font>
    <font>
      <b/>
      <sz val="11"/>
      <color rgb="FFDD0806"/>
      <name val="Futura Medium"/>
      <charset val="1"/>
    </font>
    <font>
      <sz val="11"/>
      <name val="Futura Medium"/>
      <charset val="1"/>
    </font>
    <font>
      <sz val="11.5"/>
      <name val="Futura Medium"/>
      <charset val="1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4"/>
      <name val="Geneva"/>
      <family val="2"/>
    </font>
    <font>
      <u/>
      <sz val="12"/>
      <name val="Futura Medium"/>
    </font>
    <font>
      <b/>
      <u/>
      <sz val="14"/>
      <name val="Futura Medium"/>
      <charset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69696"/>
        <bgColor rgb="FF000000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85">
    <xf numFmtId="0" fontId="0" fillId="0" borderId="0" xfId="0"/>
    <xf numFmtId="0" fontId="6" fillId="5" borderId="22" xfId="0" applyFont="1" applyFill="1" applyBorder="1" applyAlignment="1">
      <alignment horizontal="center" vertical="center" wrapText="1"/>
    </xf>
    <xf numFmtId="20" fontId="0" fillId="5" borderId="21" xfId="0" applyNumberFormat="1" applyFill="1" applyBorder="1" applyAlignment="1">
      <alignment horizontal="center" vertical="center"/>
    </xf>
    <xf numFmtId="20" fontId="8" fillId="5" borderId="14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41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6" fontId="9" fillId="0" borderId="21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6" fontId="10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6" fontId="9" fillId="0" borderId="14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6" fontId="8" fillId="0" borderId="14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6" fontId="8" fillId="0" borderId="21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6" fontId="10" fillId="0" borderId="21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6" fontId="8" fillId="0" borderId="23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6" fontId="10" fillId="0" borderId="25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/>
    </xf>
    <xf numFmtId="0" fontId="10" fillId="0" borderId="44" xfId="0" applyFont="1" applyBorder="1" applyAlignment="1">
      <alignment horizontal="center" vertical="center"/>
    </xf>
    <xf numFmtId="6" fontId="10" fillId="0" borderId="45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/>
    </xf>
    <xf numFmtId="0" fontId="0" fillId="0" borderId="33" xfId="0" applyBorder="1"/>
    <xf numFmtId="6" fontId="10" fillId="0" borderId="33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2" borderId="18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/>
    </xf>
    <xf numFmtId="0" fontId="22" fillId="2" borderId="20" xfId="0" applyFont="1" applyFill="1" applyBorder="1" applyAlignment="1">
      <alignment horizontal="center"/>
    </xf>
    <xf numFmtId="0" fontId="16" fillId="4" borderId="5" xfId="0" applyFont="1" applyFill="1" applyBorder="1"/>
    <xf numFmtId="0" fontId="16" fillId="4" borderId="15" xfId="0" applyFont="1" applyFill="1" applyBorder="1"/>
    <xf numFmtId="0" fontId="16" fillId="4" borderId="4" xfId="0" applyFont="1" applyFill="1" applyBorder="1"/>
    <xf numFmtId="0" fontId="16" fillId="4" borderId="0" xfId="0" applyFont="1" applyFill="1"/>
    <xf numFmtId="0" fontId="16" fillId="4" borderId="6" xfId="0" applyFont="1" applyFill="1" applyBorder="1"/>
    <xf numFmtId="0" fontId="16" fillId="4" borderId="12" xfId="0" applyFont="1" applyFill="1" applyBorder="1"/>
    <xf numFmtId="0" fontId="16" fillId="4" borderId="7" xfId="0" applyFont="1" applyFill="1" applyBorder="1"/>
    <xf numFmtId="0" fontId="16" fillId="4" borderId="16" xfId="0" applyFont="1" applyFill="1" applyBorder="1"/>
    <xf numFmtId="167" fontId="24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168" fontId="15" fillId="0" borderId="0" xfId="0" applyNumberFormat="1" applyFont="1" applyAlignment="1">
      <alignment horizontal="center"/>
    </xf>
    <xf numFmtId="0" fontId="26" fillId="0" borderId="0" xfId="0" applyFont="1"/>
    <xf numFmtId="0" fontId="17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0" fontId="25" fillId="4" borderId="0" xfId="0" applyFont="1" applyFill="1" applyAlignment="1">
      <alignment horizontal="left"/>
    </xf>
    <xf numFmtId="0" fontId="18" fillId="4" borderId="0" xfId="0" applyFont="1" applyFill="1"/>
    <xf numFmtId="0" fontId="25" fillId="4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20" fontId="29" fillId="0" borderId="13" xfId="0" applyNumberFormat="1" applyFont="1" applyBorder="1" applyAlignment="1" applyProtection="1">
      <alignment horizontal="center"/>
      <protection locked="0"/>
    </xf>
    <xf numFmtId="0" fontId="29" fillId="0" borderId="13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30" fillId="0" borderId="26" xfId="0" applyFont="1" applyBorder="1" applyAlignment="1" applyProtection="1">
      <alignment horizontal="center"/>
      <protection locked="0"/>
    </xf>
    <xf numFmtId="0" fontId="31" fillId="0" borderId="18" xfId="0" applyFont="1" applyBorder="1"/>
    <xf numFmtId="0" fontId="16" fillId="0" borderId="18" xfId="0" applyFont="1" applyBorder="1"/>
    <xf numFmtId="166" fontId="32" fillId="0" borderId="18" xfId="0" applyNumberFormat="1" applyFont="1" applyBorder="1" applyAlignment="1">
      <alignment horizontal="center"/>
    </xf>
    <xf numFmtId="166" fontId="32" fillId="0" borderId="19" xfId="0" applyNumberFormat="1" applyFont="1" applyBorder="1"/>
    <xf numFmtId="0" fontId="33" fillId="0" borderId="14" xfId="0" applyFont="1" applyBorder="1" applyAlignment="1" applyProtection="1">
      <alignment horizontal="center"/>
      <protection locked="0"/>
    </xf>
    <xf numFmtId="0" fontId="33" fillId="0" borderId="25" xfId="0" applyFont="1" applyBorder="1" applyAlignment="1" applyProtection="1">
      <alignment horizontal="center"/>
      <protection locked="0"/>
    </xf>
    <xf numFmtId="0" fontId="35" fillId="0" borderId="22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shrinkToFit="1"/>
    </xf>
    <xf numFmtId="0" fontId="30" fillId="0" borderId="24" xfId="0" applyFont="1" applyBorder="1" applyAlignment="1" applyProtection="1">
      <alignment horizontal="center"/>
      <protection locked="0"/>
    </xf>
    <xf numFmtId="0" fontId="30" fillId="3" borderId="14" xfId="0" applyFont="1" applyFill="1" applyBorder="1" applyAlignment="1">
      <alignment horizontal="center"/>
    </xf>
    <xf numFmtId="166" fontId="32" fillId="0" borderId="4" xfId="0" applyNumberFormat="1" applyFont="1" applyBorder="1" applyAlignment="1">
      <alignment horizontal="center"/>
    </xf>
    <xf numFmtId="166" fontId="32" fillId="0" borderId="17" xfId="0" applyNumberFormat="1" applyFont="1" applyBorder="1"/>
    <xf numFmtId="0" fontId="30" fillId="0" borderId="14" xfId="0" applyFont="1" applyBorder="1" applyAlignment="1" applyProtection="1">
      <alignment horizontal="center"/>
      <protection locked="0"/>
    </xf>
    <xf numFmtId="0" fontId="30" fillId="3" borderId="21" xfId="0" applyFont="1" applyFill="1" applyBorder="1" applyAlignment="1">
      <alignment horizontal="center"/>
    </xf>
    <xf numFmtId="166" fontId="16" fillId="0" borderId="4" xfId="0" applyNumberFormat="1" applyFont="1" applyBorder="1" applyAlignment="1">
      <alignment horizontal="center"/>
    </xf>
    <xf numFmtId="0" fontId="30" fillId="3" borderId="14" xfId="0" applyFont="1" applyFill="1" applyBorder="1" applyAlignment="1" applyProtection="1">
      <alignment horizontal="center"/>
      <protection locked="0"/>
    </xf>
    <xf numFmtId="0" fontId="16" fillId="0" borderId="17" xfId="0" applyFont="1" applyBorder="1"/>
    <xf numFmtId="0" fontId="16" fillId="0" borderId="22" xfId="0" applyFont="1" applyBorder="1" applyAlignment="1">
      <alignment horizontal="left"/>
    </xf>
    <xf numFmtId="0" fontId="18" fillId="0" borderId="17" xfId="0" applyFont="1" applyBorder="1"/>
    <xf numFmtId="0" fontId="30" fillId="0" borderId="23" xfId="0" applyFont="1" applyBorder="1" applyAlignment="1" applyProtection="1">
      <alignment horizontal="center"/>
      <protection locked="0"/>
    </xf>
    <xf numFmtId="0" fontId="17" fillId="3" borderId="24" xfId="0" applyFont="1" applyFill="1" applyBorder="1" applyAlignment="1">
      <alignment horizontal="center"/>
    </xf>
    <xf numFmtId="165" fontId="16" fillId="0" borderId="4" xfId="0" applyNumberFormat="1" applyFont="1" applyBorder="1" applyAlignment="1">
      <alignment horizontal="center"/>
    </xf>
    <xf numFmtId="0" fontId="30" fillId="3" borderId="24" xfId="0" applyFont="1" applyFill="1" applyBorder="1" applyAlignment="1">
      <alignment horizontal="center"/>
    </xf>
    <xf numFmtId="166" fontId="16" fillId="0" borderId="17" xfId="0" applyNumberFormat="1" applyFont="1" applyBorder="1" applyAlignment="1">
      <alignment horizontal="center"/>
    </xf>
    <xf numFmtId="0" fontId="30" fillId="3" borderId="25" xfId="0" applyFont="1" applyFill="1" applyBorder="1" applyAlignment="1">
      <alignment horizontal="center"/>
    </xf>
    <xf numFmtId="0" fontId="16" fillId="0" borderId="11" xfId="0" applyFont="1" applyBorder="1"/>
    <xf numFmtId="164" fontId="16" fillId="0" borderId="11" xfId="0" applyNumberFormat="1" applyFont="1" applyBorder="1"/>
    <xf numFmtId="165" fontId="16" fillId="0" borderId="27" xfId="0" applyNumberFormat="1" applyFont="1" applyBorder="1" applyAlignment="1">
      <alignment horizontal="center"/>
    </xf>
    <xf numFmtId="0" fontId="16" fillId="0" borderId="1" xfId="0" applyFont="1" applyBorder="1"/>
    <xf numFmtId="0" fontId="16" fillId="0" borderId="2" xfId="0" applyFont="1" applyBorder="1"/>
    <xf numFmtId="0" fontId="18" fillId="0" borderId="2" xfId="0" applyFont="1" applyBorder="1"/>
    <xf numFmtId="164" fontId="16" fillId="0" borderId="2" xfId="0" applyNumberFormat="1" applyFont="1" applyBorder="1"/>
    <xf numFmtId="165" fontId="16" fillId="0" borderId="2" xfId="0" applyNumberFormat="1" applyFont="1" applyBorder="1"/>
    <xf numFmtId="166" fontId="16" fillId="4" borderId="1" xfId="0" applyNumberFormat="1" applyFont="1" applyFill="1" applyBorder="1" applyAlignment="1">
      <alignment horizontal="center"/>
    </xf>
    <xf numFmtId="166" fontId="16" fillId="0" borderId="22" xfId="0" applyNumberFormat="1" applyFont="1" applyBorder="1" applyAlignment="1">
      <alignment horizontal="center"/>
    </xf>
    <xf numFmtId="164" fontId="16" fillId="0" borderId="0" xfId="0" applyNumberFormat="1" applyFont="1"/>
    <xf numFmtId="0" fontId="38" fillId="0" borderId="0" xfId="0" applyFont="1" applyAlignment="1">
      <alignment horizontal="right"/>
    </xf>
    <xf numFmtId="0" fontId="40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164" fontId="18" fillId="0" borderId="0" xfId="0" applyNumberFormat="1" applyFont="1"/>
    <xf numFmtId="0" fontId="41" fillId="0" borderId="0" xfId="0" applyFont="1" applyAlignment="1" applyProtection="1">
      <alignment horizontal="left"/>
      <protection locked="0"/>
    </xf>
    <xf numFmtId="0" fontId="42" fillId="0" borderId="0" xfId="0" applyFont="1"/>
    <xf numFmtId="0" fontId="18" fillId="0" borderId="0" xfId="0" applyFont="1" applyAlignment="1">
      <alignment horizontal="right"/>
    </xf>
    <xf numFmtId="0" fontId="44" fillId="4" borderId="6" xfId="0" applyFont="1" applyFill="1" applyBorder="1" applyAlignment="1">
      <alignment horizontal="center" vertical="center" wrapText="1"/>
    </xf>
    <xf numFmtId="0" fontId="13" fillId="0" borderId="9" xfId="0" applyFont="1" applyBorder="1" applyAlignment="1" applyProtection="1">
      <alignment horizontal="left"/>
      <protection locked="0"/>
    </xf>
    <xf numFmtId="0" fontId="30" fillId="0" borderId="26" xfId="0" applyFont="1" applyBorder="1" applyAlignment="1" applyProtection="1">
      <alignment horizontal="left"/>
      <protection locked="0"/>
    </xf>
    <xf numFmtId="0" fontId="45" fillId="0" borderId="0" xfId="0" applyFont="1" applyAlignment="1" applyProtection="1">
      <alignment horizontal="left"/>
      <protection locked="0"/>
    </xf>
    <xf numFmtId="0" fontId="35" fillId="0" borderId="0" xfId="0" applyFont="1"/>
    <xf numFmtId="0" fontId="16" fillId="0" borderId="17" xfId="0" applyFont="1" applyBorder="1" applyAlignment="1">
      <alignment horizontal="left"/>
    </xf>
    <xf numFmtId="0" fontId="13" fillId="4" borderId="9" xfId="0" applyFont="1" applyFill="1" applyBorder="1" applyAlignment="1" applyProtection="1">
      <alignment horizontal="left"/>
      <protection locked="0"/>
    </xf>
    <xf numFmtId="0" fontId="46" fillId="0" borderId="14" xfId="0" applyFont="1" applyBorder="1" applyAlignment="1" applyProtection="1">
      <alignment horizontal="center"/>
      <protection locked="0"/>
    </xf>
    <xf numFmtId="166" fontId="48" fillId="0" borderId="4" xfId="0" applyNumberFormat="1" applyFont="1" applyBorder="1" applyAlignment="1">
      <alignment horizontal="center"/>
    </xf>
    <xf numFmtId="0" fontId="46" fillId="0" borderId="24" xfId="0" applyFont="1" applyBorder="1" applyAlignment="1" applyProtection="1">
      <alignment horizontal="center"/>
      <protection locked="0"/>
    </xf>
    <xf numFmtId="0" fontId="49" fillId="0" borderId="0" xfId="0" applyFont="1"/>
    <xf numFmtId="0" fontId="50" fillId="0" borderId="0" xfId="0" applyFont="1"/>
    <xf numFmtId="0" fontId="46" fillId="6" borderId="14" xfId="0" applyFont="1" applyFill="1" applyBorder="1" applyAlignment="1">
      <alignment horizontal="center"/>
    </xf>
    <xf numFmtId="166" fontId="32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center"/>
    </xf>
    <xf numFmtId="0" fontId="18" fillId="0" borderId="11" xfId="0" applyFont="1" applyBorder="1"/>
    <xf numFmtId="166" fontId="16" fillId="0" borderId="0" xfId="0" applyNumberFormat="1" applyFont="1" applyAlignment="1">
      <alignment horizontal="center"/>
    </xf>
    <xf numFmtId="166" fontId="48" fillId="0" borderId="0" xfId="0" applyNumberFormat="1" applyFont="1" applyAlignment="1">
      <alignment horizontal="center"/>
    </xf>
    <xf numFmtId="165" fontId="16" fillId="0" borderId="11" xfId="0" applyNumberFormat="1" applyFont="1" applyBorder="1" applyAlignment="1">
      <alignment horizontal="center"/>
    </xf>
    <xf numFmtId="0" fontId="47" fillId="0" borderId="17" xfId="0" applyFont="1" applyBorder="1" applyAlignment="1">
      <alignment horizontal="left"/>
    </xf>
    <xf numFmtId="0" fontId="47" fillId="0" borderId="17" xfId="0" applyFont="1" applyBorder="1"/>
    <xf numFmtId="164" fontId="16" fillId="0" borderId="20" xfId="0" applyNumberFormat="1" applyFont="1" applyBorder="1"/>
    <xf numFmtId="0" fontId="30" fillId="3" borderId="53" xfId="0" applyFont="1" applyFill="1" applyBorder="1" applyAlignment="1">
      <alignment horizontal="center"/>
    </xf>
    <xf numFmtId="0" fontId="30" fillId="0" borderId="21" xfId="0" applyFont="1" applyBorder="1" applyAlignment="1" applyProtection="1">
      <alignment horizontal="center"/>
      <protection locked="0"/>
    </xf>
    <xf numFmtId="0" fontId="30" fillId="3" borderId="23" xfId="0" applyFont="1" applyFill="1" applyBorder="1" applyAlignment="1">
      <alignment horizontal="center"/>
    </xf>
    <xf numFmtId="0" fontId="46" fillId="6" borderId="23" xfId="0" applyFont="1" applyFill="1" applyBorder="1" applyAlignment="1">
      <alignment horizontal="center"/>
    </xf>
    <xf numFmtId="0" fontId="46" fillId="0" borderId="21" xfId="0" applyFont="1" applyBorder="1" applyAlignment="1" applyProtection="1">
      <alignment horizontal="center"/>
      <protection locked="0"/>
    </xf>
    <xf numFmtId="0" fontId="46" fillId="6" borderId="21" xfId="0" applyFont="1" applyFill="1" applyBorder="1" applyAlignment="1">
      <alignment horizontal="center"/>
    </xf>
    <xf numFmtId="0" fontId="46" fillId="6" borderId="24" xfId="0" applyFont="1" applyFill="1" applyBorder="1" applyAlignment="1">
      <alignment horizontal="center"/>
    </xf>
    <xf numFmtId="0" fontId="4" fillId="0" borderId="0" xfId="0" applyFont="1"/>
    <xf numFmtId="0" fontId="31" fillId="0" borderId="28" xfId="0" applyFont="1" applyBorder="1"/>
    <xf numFmtId="0" fontId="16" fillId="0" borderId="19" xfId="0" applyFont="1" applyBorder="1"/>
    <xf numFmtId="0" fontId="36" fillId="0" borderId="4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31" fillId="0" borderId="4" xfId="0" applyFont="1" applyBorder="1"/>
    <xf numFmtId="0" fontId="16" fillId="0" borderId="4" xfId="0" applyFont="1" applyBorder="1"/>
    <xf numFmtId="0" fontId="52" fillId="0" borderId="4" xfId="0" applyFont="1" applyBorder="1" applyAlignment="1">
      <alignment horizontal="left"/>
    </xf>
    <xf numFmtId="0" fontId="47" fillId="0" borderId="4" xfId="0" applyFont="1" applyBorder="1" applyAlignment="1">
      <alignment horizontal="left"/>
    </xf>
    <xf numFmtId="0" fontId="53" fillId="0" borderId="4" xfId="0" applyFont="1" applyBorder="1"/>
    <xf numFmtId="0" fontId="43" fillId="0" borderId="4" xfId="0" applyFont="1" applyBorder="1"/>
    <xf numFmtId="0" fontId="16" fillId="0" borderId="27" xfId="0" applyFont="1" applyBorder="1"/>
    <xf numFmtId="0" fontId="35" fillId="0" borderId="2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/>
    </xf>
    <xf numFmtId="0" fontId="47" fillId="0" borderId="0" xfId="0" applyFont="1" applyAlignment="1">
      <alignment horizontal="left"/>
    </xf>
    <xf numFmtId="0" fontId="53" fillId="0" borderId="0" xfId="0" applyFont="1"/>
    <xf numFmtId="0" fontId="47" fillId="0" borderId="0" xfId="0" applyFont="1"/>
    <xf numFmtId="0" fontId="28" fillId="0" borderId="0" xfId="0" applyFont="1"/>
    <xf numFmtId="0" fontId="16" fillId="0" borderId="4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left"/>
    </xf>
    <xf numFmtId="166" fontId="32" fillId="0" borderId="4" xfId="0" applyNumberFormat="1" applyFont="1" applyBorder="1" applyAlignment="1">
      <alignment horizontal="center"/>
    </xf>
    <xf numFmtId="166" fontId="32" fillId="0" borderId="17" xfId="0" applyNumberFormat="1" applyFont="1" applyBorder="1"/>
    <xf numFmtId="0" fontId="2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6" fontId="32" fillId="0" borderId="17" xfId="0" applyNumberFormat="1" applyFont="1" applyBorder="1" applyAlignment="1">
      <alignment horizontal="center"/>
    </xf>
    <xf numFmtId="0" fontId="16" fillId="4" borderId="40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3" fillId="0" borderId="46" xfId="0" applyFont="1" applyBorder="1" applyAlignment="1">
      <alignment horizontal="left" vertical="center" wrapText="1"/>
    </xf>
    <xf numFmtId="0" fontId="18" fillId="0" borderId="47" xfId="0" applyFont="1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16" fillId="4" borderId="23" xfId="0" applyFont="1" applyFill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3" fillId="0" borderId="49" xfId="0" applyFont="1" applyBorder="1" applyAlignment="1" applyProtection="1">
      <alignment horizontal="left" vertical="center" wrapText="1"/>
      <protection locked="0"/>
    </xf>
    <xf numFmtId="0" fontId="23" fillId="0" borderId="50" xfId="0" applyFont="1" applyBorder="1" applyAlignment="1">
      <alignment horizontal="left" vertical="center" wrapText="1"/>
    </xf>
    <xf numFmtId="0" fontId="23" fillId="0" borderId="47" xfId="0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34" fillId="0" borderId="4" xfId="0" applyFont="1" applyBorder="1"/>
    <xf numFmtId="0" fontId="23" fillId="0" borderId="0" xfId="0" applyFont="1"/>
    <xf numFmtId="0" fontId="23" fillId="0" borderId="17" xfId="0" applyFont="1" applyBorder="1"/>
    <xf numFmtId="170" fontId="25" fillId="0" borderId="13" xfId="0" applyNumberFormat="1" applyFont="1" applyBorder="1" applyAlignment="1">
      <alignment horizontal="center"/>
    </xf>
    <xf numFmtId="170" fontId="0" fillId="0" borderId="13" xfId="0" applyNumberFormat="1" applyBorder="1"/>
    <xf numFmtId="0" fontId="41" fillId="0" borderId="13" xfId="0" applyFont="1" applyBorder="1" applyAlignment="1" applyProtection="1">
      <alignment horizontal="left"/>
      <protection locked="0"/>
    </xf>
    <xf numFmtId="44" fontId="20" fillId="2" borderId="1" xfId="2" applyFont="1" applyFill="1" applyBorder="1" applyAlignment="1" applyProtection="1">
      <alignment horizontal="center"/>
    </xf>
    <xf numFmtId="44" fontId="20" fillId="2" borderId="3" xfId="2" applyFont="1" applyFill="1" applyBorder="1" applyAlignment="1" applyProtection="1">
      <alignment horizontal="center"/>
    </xf>
    <xf numFmtId="169" fontId="15" fillId="0" borderId="1" xfId="0" applyNumberFormat="1" applyFont="1" applyBorder="1" applyAlignment="1">
      <alignment horizontal="center"/>
    </xf>
    <xf numFmtId="166" fontId="15" fillId="0" borderId="3" xfId="0" applyNumberFormat="1" applyFont="1" applyBorder="1" applyAlignment="1">
      <alignment horizontal="center"/>
    </xf>
    <xf numFmtId="166" fontId="16" fillId="0" borderId="27" xfId="0" applyNumberFormat="1" applyFont="1" applyBorder="1" applyAlignment="1">
      <alignment horizontal="center"/>
    </xf>
    <xf numFmtId="166" fontId="16" fillId="0" borderId="20" xfId="0" applyNumberFormat="1" applyFont="1" applyBorder="1" applyAlignment="1">
      <alignment horizontal="center"/>
    </xf>
    <xf numFmtId="0" fontId="39" fillId="0" borderId="4" xfId="0" applyFont="1" applyBorder="1"/>
    <xf numFmtId="0" fontId="13" fillId="0" borderId="0" xfId="0" applyFont="1"/>
    <xf numFmtId="0" fontId="13" fillId="0" borderId="17" xfId="0" applyFont="1" applyBorder="1"/>
    <xf numFmtId="0" fontId="39" fillId="0" borderId="27" xfId="0" applyFont="1" applyBorder="1"/>
    <xf numFmtId="0" fontId="13" fillId="0" borderId="11" xfId="0" applyFont="1" applyBorder="1"/>
    <xf numFmtId="0" fontId="13" fillId="0" borderId="20" xfId="0" applyFont="1" applyBorder="1"/>
    <xf numFmtId="44" fontId="15" fillId="0" borderId="1" xfId="2" applyFont="1" applyBorder="1" applyAlignment="1" applyProtection="1">
      <alignment horizontal="center"/>
    </xf>
    <xf numFmtId="44" fontId="15" fillId="0" borderId="3" xfId="2" applyFont="1" applyBorder="1" applyAlignment="1" applyProtection="1">
      <alignment horizontal="center"/>
    </xf>
    <xf numFmtId="165" fontId="16" fillId="0" borderId="0" xfId="0" applyNumberFormat="1" applyFont="1" applyAlignment="1">
      <alignment horizontal="center"/>
    </xf>
    <xf numFmtId="0" fontId="34" fillId="0" borderId="27" xfId="0" applyFont="1" applyBorder="1"/>
    <xf numFmtId="0" fontId="23" fillId="0" borderId="11" xfId="0" applyFont="1" applyBorder="1"/>
    <xf numFmtId="0" fontId="23" fillId="0" borderId="20" xfId="0" applyFont="1" applyBorder="1"/>
    <xf numFmtId="166" fontId="15" fillId="0" borderId="1" xfId="0" applyNumberFormat="1" applyFont="1" applyBorder="1" applyAlignment="1">
      <alignment horizontal="center"/>
    </xf>
    <xf numFmtId="165" fontId="16" fillId="0" borderId="4" xfId="0" applyNumberFormat="1" applyFont="1" applyBorder="1" applyAlignment="1">
      <alignment horizontal="center"/>
    </xf>
    <xf numFmtId="165" fontId="16" fillId="0" borderId="17" xfId="0" applyNumberFormat="1" applyFont="1" applyBorder="1" applyAlignment="1">
      <alignment horizontal="center"/>
    </xf>
    <xf numFmtId="0" fontId="14" fillId="2" borderId="28" xfId="0" applyFont="1" applyFill="1" applyBorder="1" applyAlignment="1">
      <alignment horizontal="right" vertical="center"/>
    </xf>
    <xf numFmtId="0" fontId="23" fillId="0" borderId="18" xfId="0" applyFont="1" applyBorder="1" applyAlignment="1">
      <alignment horizontal="right" vertical="center"/>
    </xf>
    <xf numFmtId="0" fontId="23" fillId="0" borderId="27" xfId="0" applyFont="1" applyBorder="1"/>
    <xf numFmtId="168" fontId="27" fillId="0" borderId="13" xfId="0" applyNumberFormat="1" applyFont="1" applyBorder="1" applyAlignment="1" applyProtection="1">
      <alignment horizontal="left"/>
      <protection locked="0"/>
    </xf>
    <xf numFmtId="0" fontId="28" fillId="0" borderId="13" xfId="0" applyFont="1" applyBorder="1" applyAlignment="1" applyProtection="1">
      <alignment horizontal="left"/>
      <protection locked="0"/>
    </xf>
    <xf numFmtId="0" fontId="14" fillId="0" borderId="8" xfId="0" applyFont="1" applyBorder="1" applyProtection="1">
      <protection locked="0"/>
    </xf>
    <xf numFmtId="0" fontId="23" fillId="0" borderId="34" xfId="0" applyFont="1" applyBorder="1"/>
    <xf numFmtId="0" fontId="23" fillId="0" borderId="35" xfId="0" applyFont="1" applyBorder="1"/>
    <xf numFmtId="0" fontId="23" fillId="0" borderId="9" xfId="0" applyFont="1" applyBorder="1" applyProtection="1">
      <protection locked="0"/>
    </xf>
    <xf numFmtId="0" fontId="23" fillId="0" borderId="33" xfId="0" applyFont="1" applyBorder="1"/>
    <xf numFmtId="0" fontId="23" fillId="0" borderId="36" xfId="0" applyFont="1" applyBorder="1"/>
    <xf numFmtId="167" fontId="23" fillId="0" borderId="9" xfId="0" applyNumberFormat="1" applyFont="1" applyBorder="1" applyAlignment="1" applyProtection="1">
      <alignment horizontal="left" vertical="top"/>
      <protection locked="0"/>
    </xf>
    <xf numFmtId="167" fontId="23" fillId="0" borderId="33" xfId="0" applyNumberFormat="1" applyFont="1" applyBorder="1" applyAlignment="1">
      <alignment horizontal="left" vertical="top"/>
    </xf>
    <xf numFmtId="167" fontId="23" fillId="0" borderId="36" xfId="0" applyNumberFormat="1" applyFont="1" applyBorder="1" applyAlignment="1">
      <alignment horizontal="left" vertical="top"/>
    </xf>
    <xf numFmtId="0" fontId="23" fillId="0" borderId="10" xfId="0" applyFont="1" applyBorder="1" applyProtection="1">
      <protection locked="0"/>
    </xf>
    <xf numFmtId="0" fontId="23" fillId="0" borderId="37" xfId="0" applyFont="1" applyBorder="1"/>
    <xf numFmtId="0" fontId="23" fillId="0" borderId="38" xfId="0" applyFont="1" applyBorder="1"/>
    <xf numFmtId="168" fontId="27" fillId="0" borderId="12" xfId="0" applyNumberFormat="1" applyFont="1" applyBorder="1" applyAlignment="1" applyProtection="1">
      <alignment horizontal="left"/>
      <protection locked="0"/>
    </xf>
    <xf numFmtId="0" fontId="28" fillId="0" borderId="12" xfId="0" applyFont="1" applyBorder="1" applyAlignment="1" applyProtection="1">
      <alignment horizontal="left"/>
      <protection locked="0"/>
    </xf>
    <xf numFmtId="0" fontId="35" fillId="0" borderId="2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22" fillId="2" borderId="20" xfId="0" applyFont="1" applyFill="1" applyBorder="1" applyAlignment="1">
      <alignment horizontal="center"/>
    </xf>
    <xf numFmtId="0" fontId="35" fillId="0" borderId="1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4" fillId="0" borderId="5" xfId="0" applyFont="1" applyBorder="1" applyAlignment="1" applyProtection="1">
      <alignment horizontal="left"/>
      <protection locked="0"/>
    </xf>
    <xf numFmtId="0" fontId="23" fillId="0" borderId="15" xfId="0" applyFont="1" applyBorder="1" applyAlignment="1">
      <alignment horizontal="left"/>
    </xf>
    <xf numFmtId="0" fontId="23" fillId="0" borderId="31" xfId="0" applyFont="1" applyBorder="1" applyAlignment="1">
      <alignment horizontal="left"/>
    </xf>
    <xf numFmtId="0" fontId="23" fillId="0" borderId="6" xfId="0" applyFont="1" applyBorder="1" applyAlignment="1" applyProtection="1">
      <alignment horizontal="left"/>
      <protection locked="0"/>
    </xf>
    <xf numFmtId="0" fontId="23" fillId="0" borderId="12" xfId="0" applyFont="1" applyBorder="1" applyAlignment="1">
      <alignment horizontal="left"/>
    </xf>
    <xf numFmtId="0" fontId="23" fillId="0" borderId="30" xfId="0" applyFont="1" applyBorder="1" applyAlignment="1">
      <alignment horizontal="left"/>
    </xf>
    <xf numFmtId="0" fontId="23" fillId="0" borderId="39" xfId="0" applyFont="1" applyBorder="1" applyAlignment="1" applyProtection="1">
      <alignment horizontal="left"/>
      <protection locked="0"/>
    </xf>
    <xf numFmtId="0" fontId="23" fillId="0" borderId="13" xfId="0" applyFont="1" applyBorder="1" applyAlignment="1">
      <alignment horizontal="left"/>
    </xf>
    <xf numFmtId="0" fontId="23" fillId="0" borderId="29" xfId="0" applyFont="1" applyBorder="1" applyAlignment="1">
      <alignment horizontal="left"/>
    </xf>
    <xf numFmtId="167" fontId="23" fillId="0" borderId="6" xfId="0" applyNumberFormat="1" applyFont="1" applyBorder="1" applyAlignment="1" applyProtection="1">
      <alignment horizontal="left" vertical="top"/>
      <protection locked="0"/>
    </xf>
    <xf numFmtId="167" fontId="23" fillId="0" borderId="12" xfId="0" applyNumberFormat="1" applyFont="1" applyBorder="1" applyAlignment="1">
      <alignment horizontal="left" vertical="top"/>
    </xf>
    <xf numFmtId="167" fontId="23" fillId="0" borderId="30" xfId="0" applyNumberFormat="1" applyFont="1" applyBorder="1" applyAlignment="1">
      <alignment horizontal="left" vertical="top"/>
    </xf>
    <xf numFmtId="167" fontId="3" fillId="0" borderId="7" xfId="1" applyNumberFormat="1" applyBorder="1" applyAlignment="1" applyProtection="1">
      <alignment horizontal="left"/>
      <protection locked="0"/>
    </xf>
    <xf numFmtId="0" fontId="23" fillId="0" borderId="16" xfId="0" applyFont="1" applyBorder="1" applyAlignment="1">
      <alignment horizontal="left"/>
    </xf>
    <xf numFmtId="0" fontId="23" fillId="0" borderId="32" xfId="0" applyFont="1" applyBorder="1" applyAlignment="1">
      <alignment horizontal="left"/>
    </xf>
    <xf numFmtId="0" fontId="16" fillId="0" borderId="42" xfId="0" applyFont="1" applyBorder="1" applyAlignment="1">
      <alignment horizontal="left"/>
    </xf>
    <xf numFmtId="0" fontId="0" fillId="0" borderId="43" xfId="0" applyBorder="1" applyAlignment="1">
      <alignment horizontal="left"/>
    </xf>
    <xf numFmtId="0" fontId="16" fillId="0" borderId="43" xfId="0" applyFont="1" applyBorder="1" applyAlignment="1">
      <alignment horizontal="left"/>
    </xf>
    <xf numFmtId="166" fontId="48" fillId="0" borderId="4" xfId="0" applyNumberFormat="1" applyFont="1" applyBorder="1" applyAlignment="1">
      <alignment horizontal="center"/>
    </xf>
    <xf numFmtId="166" fontId="48" fillId="0" borderId="51" xfId="0" applyNumberFormat="1" applyFont="1" applyBorder="1" applyAlignment="1">
      <alignment horizontal="center"/>
    </xf>
    <xf numFmtId="170" fontId="23" fillId="0" borderId="18" xfId="0" applyNumberFormat="1" applyFont="1" applyBorder="1" applyAlignment="1">
      <alignment horizontal="center"/>
    </xf>
    <xf numFmtId="170" fontId="51" fillId="0" borderId="18" xfId="0" applyNumberFormat="1" applyFont="1" applyBorder="1" applyAlignment="1">
      <alignment horizontal="center"/>
    </xf>
    <xf numFmtId="170" fontId="51" fillId="0" borderId="11" xfId="0" applyNumberFormat="1" applyFont="1" applyBorder="1" applyAlignment="1">
      <alignment horizontal="center"/>
    </xf>
    <xf numFmtId="0" fontId="47" fillId="0" borderId="42" xfId="0" applyFont="1" applyBorder="1" applyAlignment="1">
      <alignment horizontal="left"/>
    </xf>
    <xf numFmtId="0" fontId="47" fillId="0" borderId="52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0" xfId="0" applyBorder="1"/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2" xfId="0" applyBorder="1"/>
    <xf numFmtId="0" fontId="11" fillId="0" borderId="4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3" xfId="0" applyBorder="1"/>
    <xf numFmtId="0" fontId="0" fillId="0" borderId="3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9" xfId="0" applyBorder="1"/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0</xdr:row>
      <xdr:rowOff>1</xdr:rowOff>
    </xdr:from>
    <xdr:to>
      <xdr:col>2</xdr:col>
      <xdr:colOff>820692</xdr:colOff>
      <xdr:row>8</xdr:row>
      <xdr:rowOff>63501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2BF3FEF-F33F-E040-BD7C-97532047C20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0" y="1"/>
          <a:ext cx="1798592" cy="1676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419100</xdr:colOff>
      <xdr:row>3</xdr:row>
      <xdr:rowOff>152400</xdr:rowOff>
    </xdr:from>
    <xdr:to>
      <xdr:col>10</xdr:col>
      <xdr:colOff>422429</xdr:colOff>
      <xdr:row>8</xdr:row>
      <xdr:rowOff>108226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9385710-CCB4-A64B-8FCC-3A8B72DD711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8400" y="838200"/>
          <a:ext cx="752629" cy="8829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&#233;e%20BEIQUE/Public/fiche%20repas%20test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</sheetNames>
    <sheetDataSet>
      <sheetData sheetId="0"/>
      <sheetData sheetId="1">
        <row r="44">
          <cell r="A44" t="str">
            <v>PLAT CHAUD</v>
          </cell>
        </row>
        <row r="46">
          <cell r="A46" t="str">
            <v>Amandine de poulet au foie gras crème ciboulette</v>
          </cell>
        </row>
        <row r="47">
          <cell r="A47" t="str">
            <v>Mignon de porc au miel épices</v>
          </cell>
        </row>
        <row r="48">
          <cell r="A48" t="str">
            <v>Filet de cannette</v>
          </cell>
        </row>
        <row r="49">
          <cell r="A49" t="str">
            <v>Croustillant de suprême de pintade aux poires &amp; maniguettes</v>
          </cell>
        </row>
        <row r="50">
          <cell r="A50" t="str">
            <v>Caille désossée en robe des champs, farcie aux raisins &amp; champignons noirs, sauce aux amandes</v>
          </cell>
        </row>
        <row r="51">
          <cell r="A51" t="str">
            <v>Fondant de porc au jus de citron</v>
          </cell>
        </row>
        <row r="52">
          <cell r="A52" t="str">
            <v>Emincé de canard cuit rosé, aux jus dépices douces &amp; pascade de champignons</v>
          </cell>
        </row>
        <row r="53">
          <cell r="A53" t="str">
            <v>Cuisse de cannette confite, sauce poivre vert</v>
          </cell>
        </row>
        <row r="54">
          <cell r="A54" t="str">
            <v>Pavé de bœuf aux infusions d'Hypsos</v>
          </cell>
        </row>
        <row r="55">
          <cell r="A55" t="str">
            <v>Noisettes d'agneau rôties, jus aux baies roses</v>
          </cell>
        </row>
        <row r="56">
          <cell r="A56" t="str">
            <v>Filet de bœuf, sauce Perigueux</v>
          </cell>
        </row>
        <row r="57">
          <cell r="A57" t="str">
            <v>Magret de canard à la miellée d'acacia &amp; citron vert</v>
          </cell>
        </row>
        <row r="58">
          <cell r="A58" t="str">
            <v>Filet de veau façon tournedos, sauce ivoire</v>
          </cell>
        </row>
        <row r="59">
          <cell r="A59" t="str">
            <v>Filet de bard aux fruits croquants du mendiant &amp; fenouil, jus de volail réduit miel &amp; pistache</v>
          </cell>
        </row>
        <row r="61">
          <cell r="A61" t="str">
            <v>PLAT CHAUD DÎNATOIRE</v>
          </cell>
        </row>
        <row r="63">
          <cell r="A63" t="str">
            <v>Blanquette de poissons et crustacés</v>
          </cell>
        </row>
        <row r="64">
          <cell r="A64" t="str">
            <v>Sauté d'agneau à l'indienne</v>
          </cell>
        </row>
        <row r="65">
          <cell r="A65" t="str">
            <v>Cionfit de canard à l'orange</v>
          </cell>
        </row>
        <row r="66">
          <cell r="A66" t="str">
            <v>Civet de porc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7"/>
  <sheetViews>
    <sheetView showGridLines="0" showZeros="0" tabSelected="1" zoomScaleNormal="100" zoomScaleSheetLayoutView="66" zoomScalePageLayoutView="70" workbookViewId="0">
      <selection activeCell="C20" sqref="C20:F20"/>
    </sheetView>
  </sheetViews>
  <sheetFormatPr baseColWidth="10" defaultRowHeight="13" x14ac:dyDescent="0.2"/>
  <cols>
    <col min="1" max="1" width="6.33203125" style="43" customWidth="1"/>
    <col min="2" max="2" width="11.83203125" style="43" customWidth="1"/>
    <col min="3" max="3" width="14.1640625" style="43" customWidth="1"/>
    <col min="4" max="7" width="14.83203125" style="43" customWidth="1"/>
    <col min="8" max="8" width="16.83203125" style="43" customWidth="1"/>
    <col min="9" max="9" width="18" style="43" customWidth="1"/>
    <col min="10" max="11" width="9.83203125" style="43" customWidth="1"/>
    <col min="12" max="16384" width="10.83203125" style="43"/>
  </cols>
  <sheetData>
    <row r="1" spans="1:11" ht="17" x14ac:dyDescent="0.25">
      <c r="E1" s="41"/>
      <c r="F1" s="39"/>
    </row>
    <row r="2" spans="1:11" ht="21" x14ac:dyDescent="0.25">
      <c r="E2" s="41" t="s">
        <v>230</v>
      </c>
      <c r="F2" s="39"/>
    </row>
    <row r="3" spans="1:11" ht="16" x14ac:dyDescent="0.2">
      <c r="E3" s="42" t="s">
        <v>21</v>
      </c>
      <c r="F3" s="40"/>
    </row>
    <row r="4" spans="1:11" ht="16" x14ac:dyDescent="0.2">
      <c r="E4" s="162" t="s">
        <v>247</v>
      </c>
      <c r="F4" s="40"/>
    </row>
    <row r="5" spans="1:11" ht="21" x14ac:dyDescent="0.25">
      <c r="E5" s="41" t="s">
        <v>231</v>
      </c>
      <c r="F5" s="39"/>
    </row>
    <row r="6" spans="1:11" ht="16" x14ac:dyDescent="0.2">
      <c r="E6" s="42" t="s">
        <v>248</v>
      </c>
      <c r="F6" s="40"/>
    </row>
    <row r="7" spans="1:11" ht="16" x14ac:dyDescent="0.2">
      <c r="E7" s="162" t="s">
        <v>249</v>
      </c>
      <c r="F7" s="40"/>
    </row>
    <row r="8" spans="1:11" ht="4" customHeight="1" x14ac:dyDescent="0.2">
      <c r="E8" s="40"/>
      <c r="F8" s="40"/>
    </row>
    <row r="9" spans="1:11" ht="20" customHeight="1" thickBot="1" x14ac:dyDescent="0.3">
      <c r="A9" s="44"/>
      <c r="E9" s="45" t="s">
        <v>10</v>
      </c>
      <c r="F9" s="45"/>
    </row>
    <row r="10" spans="1:11" ht="15" customHeight="1" x14ac:dyDescent="0.2">
      <c r="A10" s="233" t="s">
        <v>11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5"/>
    </row>
    <row r="11" spans="1:11" ht="10" customHeight="1" thickBot="1" x14ac:dyDescent="0.25">
      <c r="A11" s="236"/>
      <c r="B11" s="237"/>
      <c r="C11" s="237"/>
      <c r="D11" s="237"/>
      <c r="E11" s="237"/>
      <c r="F11" s="237"/>
      <c r="G11" s="237"/>
      <c r="H11" s="237"/>
      <c r="I11" s="237"/>
      <c r="J11" s="237"/>
      <c r="K11" s="238"/>
    </row>
    <row r="12" spans="1:11" ht="32" customHeight="1" thickBot="1" x14ac:dyDescent="0.4">
      <c r="A12" s="168" t="s">
        <v>242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70"/>
    </row>
    <row r="13" spans="1:11" ht="19" customHeight="1" x14ac:dyDescent="0.2">
      <c r="A13" s="212" t="s">
        <v>19</v>
      </c>
      <c r="B13" s="213"/>
      <c r="C13" s="213"/>
      <c r="D13" s="213"/>
      <c r="E13" s="213"/>
      <c r="F13" s="261"/>
      <c r="G13" s="262"/>
      <c r="H13" s="262"/>
      <c r="I13" s="262"/>
      <c r="J13" s="46"/>
      <c r="K13" s="47"/>
    </row>
    <row r="14" spans="1:11" ht="6.75" customHeight="1" thickBot="1" x14ac:dyDescent="0.4">
      <c r="A14" s="214"/>
      <c r="B14" s="207"/>
      <c r="C14" s="207"/>
      <c r="D14" s="207"/>
      <c r="E14" s="207"/>
      <c r="F14" s="263"/>
      <c r="G14" s="263"/>
      <c r="H14" s="263"/>
      <c r="I14" s="263"/>
      <c r="J14" s="48"/>
      <c r="K14" s="49"/>
    </row>
    <row r="15" spans="1:11" ht="19" customHeight="1" x14ac:dyDescent="0.2">
      <c r="A15" s="212" t="s">
        <v>237</v>
      </c>
      <c r="B15" s="213"/>
      <c r="C15" s="213"/>
      <c r="D15" s="213"/>
      <c r="E15" s="213"/>
      <c r="F15" s="261"/>
      <c r="G15" s="262"/>
      <c r="H15" s="262"/>
      <c r="I15" s="262"/>
      <c r="J15" s="46"/>
      <c r="K15" s="47"/>
    </row>
    <row r="16" spans="1:11" ht="6.75" customHeight="1" thickBot="1" x14ac:dyDescent="0.4">
      <c r="A16" s="214"/>
      <c r="B16" s="207"/>
      <c r="C16" s="207"/>
      <c r="D16" s="207"/>
      <c r="E16" s="207"/>
      <c r="F16" s="263"/>
      <c r="G16" s="263"/>
      <c r="H16" s="263"/>
      <c r="I16" s="263"/>
      <c r="J16" s="48"/>
      <c r="K16" s="49"/>
    </row>
    <row r="17" spans="1:11" ht="23" customHeight="1" x14ac:dyDescent="0.25">
      <c r="A17" s="41"/>
      <c r="B17" s="42" t="s">
        <v>151</v>
      </c>
      <c r="G17" s="42" t="s">
        <v>152</v>
      </c>
      <c r="J17" s="41"/>
      <c r="K17" s="41"/>
    </row>
    <row r="18" spans="1:11" ht="6" customHeight="1" thickBot="1" x14ac:dyDescent="0.3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1" ht="29" customHeight="1" x14ac:dyDescent="0.3">
      <c r="A19" s="41"/>
      <c r="B19" s="50" t="s">
        <v>7</v>
      </c>
      <c r="C19" s="217"/>
      <c r="D19" s="218"/>
      <c r="E19" s="218"/>
      <c r="F19" s="219"/>
      <c r="G19" s="51" t="s">
        <v>7</v>
      </c>
      <c r="H19" s="241"/>
      <c r="I19" s="242"/>
      <c r="J19" s="243"/>
    </row>
    <row r="20" spans="1:11" ht="25" customHeight="1" x14ac:dyDescent="0.3">
      <c r="A20" s="41"/>
      <c r="B20" s="52" t="s">
        <v>12</v>
      </c>
      <c r="C20" s="220"/>
      <c r="D20" s="221"/>
      <c r="E20" s="221"/>
      <c r="F20" s="222"/>
      <c r="G20" s="53" t="s">
        <v>12</v>
      </c>
      <c r="H20" s="244"/>
      <c r="I20" s="245"/>
      <c r="J20" s="246"/>
    </row>
    <row r="21" spans="1:11" ht="25" customHeight="1" x14ac:dyDescent="0.3">
      <c r="A21" s="41"/>
      <c r="B21" s="52"/>
      <c r="C21" s="220"/>
      <c r="D21" s="221"/>
      <c r="E21" s="221"/>
      <c r="F21" s="222"/>
      <c r="G21" s="53"/>
      <c r="H21" s="247"/>
      <c r="I21" s="248"/>
      <c r="J21" s="249"/>
    </row>
    <row r="22" spans="1:11" ht="25" customHeight="1" x14ac:dyDescent="0.25">
      <c r="A22" s="41"/>
      <c r="B22" s="54" t="s">
        <v>150</v>
      </c>
      <c r="C22" s="117"/>
      <c r="D22" s="172" t="s">
        <v>149</v>
      </c>
      <c r="E22" s="174"/>
      <c r="F22" s="175"/>
      <c r="G22" s="178" t="s">
        <v>6</v>
      </c>
      <c r="H22" s="180"/>
      <c r="I22" s="181"/>
      <c r="J22" s="182"/>
    </row>
    <row r="23" spans="1:11" ht="25" customHeight="1" x14ac:dyDescent="0.25">
      <c r="A23" s="41"/>
      <c r="B23" s="116" t="s">
        <v>162</v>
      </c>
      <c r="C23" s="122" t="str">
        <f>IF(C22="","",IF(AND(C22&lt;76000,C22&gt;27999),"Veuillez nous consulter",LOOKUP(C22,'Frais de livraison'!A10:A183,'Frais de livraison'!B10:B183)))</f>
        <v/>
      </c>
      <c r="D23" s="173"/>
      <c r="E23" s="176"/>
      <c r="F23" s="177"/>
      <c r="G23" s="179"/>
      <c r="H23" s="183"/>
      <c r="I23" s="184"/>
      <c r="J23" s="177"/>
    </row>
    <row r="24" spans="1:11" ht="22" customHeight="1" x14ac:dyDescent="0.25">
      <c r="A24" s="41"/>
      <c r="B24" s="54" t="s">
        <v>13</v>
      </c>
      <c r="C24" s="223"/>
      <c r="D24" s="224"/>
      <c r="E24" s="224"/>
      <c r="F24" s="225"/>
      <c r="G24" s="55" t="s">
        <v>13</v>
      </c>
      <c r="H24" s="250"/>
      <c r="I24" s="251"/>
      <c r="J24" s="252"/>
    </row>
    <row r="25" spans="1:11" ht="21" customHeight="1" thickBot="1" x14ac:dyDescent="0.35">
      <c r="A25" s="41"/>
      <c r="B25" s="56" t="s">
        <v>8</v>
      </c>
      <c r="C25" s="226"/>
      <c r="D25" s="227"/>
      <c r="E25" s="227"/>
      <c r="F25" s="228"/>
      <c r="G25" s="57" t="s">
        <v>8</v>
      </c>
      <c r="H25" s="253"/>
      <c r="I25" s="254"/>
      <c r="J25" s="255"/>
    </row>
    <row r="26" spans="1:11" ht="6.75" customHeight="1" x14ac:dyDescent="0.25">
      <c r="A26" s="41"/>
      <c r="B26" s="41"/>
      <c r="E26" s="41"/>
      <c r="F26" s="41"/>
      <c r="G26" s="58"/>
      <c r="H26" s="58"/>
      <c r="I26" s="58"/>
      <c r="J26" s="58"/>
    </row>
    <row r="27" spans="1:11" ht="6.75" customHeight="1" x14ac:dyDescent="0.25">
      <c r="A27" s="41"/>
      <c r="B27" s="41"/>
      <c r="E27" s="41"/>
      <c r="F27" s="41"/>
      <c r="G27" s="58"/>
      <c r="H27" s="58"/>
      <c r="I27" s="58"/>
      <c r="J27" s="58"/>
    </row>
    <row r="28" spans="1:11" ht="12.75" customHeight="1" x14ac:dyDescent="0.2">
      <c r="A28" s="59" t="s">
        <v>9</v>
      </c>
      <c r="C28" s="60"/>
      <c r="D28" s="60"/>
      <c r="E28" s="60"/>
      <c r="F28" s="60"/>
      <c r="G28" s="61"/>
      <c r="J28" s="62"/>
      <c r="K28" s="63"/>
    </row>
    <row r="29" spans="1:11" ht="25" customHeight="1" x14ac:dyDescent="0.25">
      <c r="A29" s="59"/>
      <c r="B29" s="215"/>
      <c r="C29" s="216"/>
      <c r="D29" s="216"/>
      <c r="E29" s="216"/>
      <c r="F29" s="216"/>
      <c r="G29" s="216"/>
      <c r="H29" s="216"/>
      <c r="I29" s="216"/>
      <c r="J29" s="216"/>
      <c r="K29" s="63"/>
    </row>
    <row r="30" spans="1:11" ht="25" customHeight="1" x14ac:dyDescent="0.25">
      <c r="A30" s="59"/>
      <c r="B30" s="229"/>
      <c r="C30" s="230"/>
      <c r="D30" s="230"/>
      <c r="E30" s="230"/>
      <c r="F30" s="230"/>
      <c r="G30" s="230"/>
      <c r="H30" s="230"/>
      <c r="I30" s="230"/>
      <c r="J30" s="230"/>
      <c r="K30" s="63"/>
    </row>
    <row r="31" spans="1:11" ht="6" customHeight="1" x14ac:dyDescent="0.2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1:11" ht="3" customHeight="1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ht="3" customHeight="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1:11" ht="25" customHeight="1" x14ac:dyDescent="0.25">
      <c r="A34" s="64" t="s">
        <v>5</v>
      </c>
      <c r="B34" s="65"/>
      <c r="C34" s="188"/>
      <c r="D34" s="189"/>
      <c r="E34" s="189"/>
      <c r="F34" s="66" t="s">
        <v>15</v>
      </c>
      <c r="G34" s="68"/>
      <c r="H34" s="66" t="s">
        <v>16</v>
      </c>
      <c r="I34" s="69"/>
      <c r="J34" s="59" t="s">
        <v>14</v>
      </c>
    </row>
    <row r="35" spans="1:11" ht="6" customHeight="1" x14ac:dyDescent="0.25">
      <c r="A35" s="59"/>
      <c r="B35" s="70"/>
      <c r="C35" s="70"/>
      <c r="D35" s="70"/>
      <c r="E35" s="70"/>
      <c r="F35" s="70"/>
      <c r="G35" s="67"/>
      <c r="H35" s="71"/>
      <c r="I35" s="71"/>
      <c r="J35" s="71"/>
      <c r="K35" s="59"/>
    </row>
    <row r="36" spans="1:11" ht="6" customHeight="1" thickBot="1" x14ac:dyDescent="0.25"/>
    <row r="37" spans="1:11" ht="17" customHeight="1" x14ac:dyDescent="0.25">
      <c r="A37" s="118" t="s">
        <v>163</v>
      </c>
      <c r="B37" s="73"/>
      <c r="C37" s="74"/>
      <c r="D37" s="74"/>
      <c r="E37" s="74"/>
      <c r="F37" s="74"/>
      <c r="G37" s="74"/>
      <c r="H37" s="75"/>
      <c r="I37" s="75"/>
      <c r="J37" s="75"/>
      <c r="K37" s="76"/>
    </row>
    <row r="38" spans="1:11" ht="18" customHeight="1" x14ac:dyDescent="0.3">
      <c r="A38" s="77"/>
      <c r="B38" s="185" t="s">
        <v>165</v>
      </c>
      <c r="C38" s="186"/>
      <c r="D38" s="186"/>
      <c r="E38" s="186"/>
      <c r="F38" s="186"/>
      <c r="G38" s="186"/>
      <c r="H38" s="186"/>
      <c r="I38" s="186"/>
      <c r="J38" s="186"/>
      <c r="K38" s="187"/>
    </row>
    <row r="39" spans="1:11" ht="18" customHeight="1" x14ac:dyDescent="0.3">
      <c r="A39" s="77"/>
      <c r="B39" s="185" t="s">
        <v>164</v>
      </c>
      <c r="C39" s="186"/>
      <c r="D39" s="186"/>
      <c r="E39" s="186"/>
      <c r="F39" s="186"/>
      <c r="G39" s="186"/>
      <c r="H39" s="186"/>
      <c r="I39" s="186"/>
      <c r="J39" s="186"/>
      <c r="K39" s="187"/>
    </row>
    <row r="40" spans="1:11" ht="18" customHeight="1" thickBot="1" x14ac:dyDescent="0.35">
      <c r="A40" s="78"/>
      <c r="B40" s="206" t="s">
        <v>1</v>
      </c>
      <c r="C40" s="207"/>
      <c r="D40" s="207"/>
      <c r="E40" s="207"/>
      <c r="F40" s="207"/>
      <c r="G40" s="207"/>
      <c r="H40" s="207"/>
      <c r="I40" s="207"/>
      <c r="J40" s="207"/>
      <c r="K40" s="208"/>
    </row>
    <row r="41" spans="1:11" ht="16" customHeight="1" thickBot="1" x14ac:dyDescent="0.25"/>
    <row r="42" spans="1:11" ht="32" customHeight="1" thickBot="1" x14ac:dyDescent="0.25">
      <c r="A42" s="79" t="s">
        <v>4</v>
      </c>
      <c r="B42" s="231" t="s">
        <v>2</v>
      </c>
      <c r="C42" s="231"/>
      <c r="D42" s="231"/>
      <c r="E42" s="231"/>
      <c r="F42" s="231"/>
      <c r="G42" s="232"/>
      <c r="H42" s="157" t="s">
        <v>28</v>
      </c>
      <c r="I42" s="80" t="s">
        <v>20</v>
      </c>
      <c r="J42" s="239" t="s">
        <v>3</v>
      </c>
      <c r="K42" s="240"/>
    </row>
    <row r="43" spans="1:11" ht="28" customHeight="1" x14ac:dyDescent="0.25">
      <c r="A43" s="138"/>
      <c r="B43" s="146" t="s">
        <v>220</v>
      </c>
      <c r="C43" s="74"/>
      <c r="D43" s="74"/>
      <c r="E43" s="74"/>
      <c r="F43" s="74"/>
      <c r="G43" s="147"/>
      <c r="H43" s="129"/>
      <c r="I43" s="83"/>
      <c r="J43" s="166" t="str">
        <f>IF(A43=0," ",A43*I43)</f>
        <v xml:space="preserve"> </v>
      </c>
      <c r="K43" s="167"/>
    </row>
    <row r="44" spans="1:11" ht="28" customHeight="1" x14ac:dyDescent="0.25">
      <c r="A44" s="86"/>
      <c r="B44" s="148" t="s">
        <v>153</v>
      </c>
      <c r="C44" s="41"/>
      <c r="D44" s="41"/>
      <c r="E44" s="41"/>
      <c r="F44" s="41"/>
      <c r="G44" s="89"/>
      <c r="H44" s="129"/>
      <c r="I44" s="83"/>
      <c r="J44" s="83"/>
      <c r="K44" s="84"/>
    </row>
    <row r="45" spans="1:11" ht="18" customHeight="1" x14ac:dyDescent="0.25">
      <c r="A45" s="139"/>
      <c r="B45" s="149" t="s">
        <v>217</v>
      </c>
      <c r="C45" s="70"/>
      <c r="D45" s="70"/>
      <c r="E45" s="70"/>
      <c r="F45" s="70"/>
      <c r="G45" s="121"/>
      <c r="H45" s="129">
        <f t="shared" ref="H45:H50" si="0">I45/1.1</f>
        <v>10.909090909090908</v>
      </c>
      <c r="I45" s="83">
        <v>12</v>
      </c>
      <c r="J45" s="166" t="str">
        <f t="shared" ref="J45:J50" si="1">IF(A45=0," ",A45*I45)</f>
        <v xml:space="preserve"> </v>
      </c>
      <c r="K45" s="167"/>
    </row>
    <row r="46" spans="1:11" ht="18" customHeight="1" x14ac:dyDescent="0.25">
      <c r="A46" s="85"/>
      <c r="B46" s="149" t="s">
        <v>156</v>
      </c>
      <c r="C46" s="70"/>
      <c r="D46" s="70"/>
      <c r="E46" s="70"/>
      <c r="F46" s="70"/>
      <c r="G46" s="121"/>
      <c r="H46" s="129">
        <f t="shared" si="0"/>
        <v>10.909090909090908</v>
      </c>
      <c r="I46" s="83">
        <v>12</v>
      </c>
      <c r="J46" s="166" t="str">
        <f t="shared" si="1"/>
        <v xml:space="preserve"> </v>
      </c>
      <c r="K46" s="167"/>
    </row>
    <row r="47" spans="1:11" ht="18" customHeight="1" x14ac:dyDescent="0.25">
      <c r="A47" s="85"/>
      <c r="B47" s="149" t="s">
        <v>218</v>
      </c>
      <c r="C47" s="70"/>
      <c r="D47" s="70"/>
      <c r="E47" s="70"/>
      <c r="F47" s="70"/>
      <c r="G47" s="121"/>
      <c r="H47" s="129">
        <f t="shared" si="0"/>
        <v>13.18181818181818</v>
      </c>
      <c r="I47" s="83">
        <v>14.5</v>
      </c>
      <c r="J47" s="166" t="str">
        <f t="shared" si="1"/>
        <v xml:space="preserve"> </v>
      </c>
      <c r="K47" s="167"/>
    </row>
    <row r="48" spans="1:11" ht="18" customHeight="1" x14ac:dyDescent="0.25">
      <c r="A48" s="85"/>
      <c r="B48" s="149" t="s">
        <v>157</v>
      </c>
      <c r="C48" s="70"/>
      <c r="D48" s="70"/>
      <c r="E48" s="70"/>
      <c r="F48" s="70"/>
      <c r="G48" s="121"/>
      <c r="H48" s="129">
        <f t="shared" si="0"/>
        <v>13.18181818181818</v>
      </c>
      <c r="I48" s="83">
        <v>14.5</v>
      </c>
      <c r="J48" s="166" t="str">
        <f t="shared" si="1"/>
        <v xml:space="preserve"> </v>
      </c>
      <c r="K48" s="167"/>
    </row>
    <row r="49" spans="1:11" ht="18" customHeight="1" x14ac:dyDescent="0.25">
      <c r="A49" s="85"/>
      <c r="B49" s="149" t="s">
        <v>219</v>
      </c>
      <c r="C49" s="70"/>
      <c r="D49" s="70"/>
      <c r="E49" s="70"/>
      <c r="F49" s="70"/>
      <c r="G49" s="121"/>
      <c r="H49" s="129">
        <f t="shared" si="0"/>
        <v>14.727272727272725</v>
      </c>
      <c r="I49" s="83">
        <v>16.2</v>
      </c>
      <c r="J49" s="166" t="str">
        <f t="shared" si="1"/>
        <v xml:space="preserve"> </v>
      </c>
      <c r="K49" s="167"/>
    </row>
    <row r="50" spans="1:11" ht="18" customHeight="1" x14ac:dyDescent="0.25">
      <c r="A50" s="85"/>
      <c r="B50" s="149" t="s">
        <v>158</v>
      </c>
      <c r="C50" s="70"/>
      <c r="D50" s="70"/>
      <c r="E50" s="70"/>
      <c r="F50" s="70"/>
      <c r="G50" s="121"/>
      <c r="H50" s="129">
        <f t="shared" si="0"/>
        <v>14.727272727272725</v>
      </c>
      <c r="I50" s="83">
        <v>16.2</v>
      </c>
      <c r="J50" s="166" t="str">
        <f t="shared" si="1"/>
        <v xml:space="preserve"> </v>
      </c>
      <c r="K50" s="167"/>
    </row>
    <row r="51" spans="1:11" ht="18" customHeight="1" x14ac:dyDescent="0.25">
      <c r="A51" s="82"/>
      <c r="B51" s="148" t="s">
        <v>154</v>
      </c>
      <c r="C51" s="70"/>
      <c r="D51" s="70"/>
      <c r="E51" s="70"/>
      <c r="F51" s="70"/>
      <c r="G51" s="121"/>
      <c r="H51" s="129"/>
      <c r="I51" s="83"/>
      <c r="J51" s="83"/>
      <c r="K51" s="84"/>
    </row>
    <row r="52" spans="1:11" ht="18" customHeight="1" x14ac:dyDescent="0.25">
      <c r="A52" s="85"/>
      <c r="B52" s="149" t="s">
        <v>159</v>
      </c>
      <c r="C52" s="70"/>
      <c r="D52" s="70"/>
      <c r="E52" s="70"/>
      <c r="F52" s="70"/>
      <c r="G52" s="121"/>
      <c r="H52" s="129">
        <f>I52/1.1</f>
        <v>19.27272727272727</v>
      </c>
      <c r="I52" s="83">
        <v>21.2</v>
      </c>
      <c r="J52" s="166" t="str">
        <f>IF(A52=0," ",A52*I52)</f>
        <v xml:space="preserve"> </v>
      </c>
      <c r="K52" s="167"/>
    </row>
    <row r="53" spans="1:11" ht="18" customHeight="1" x14ac:dyDescent="0.25">
      <c r="A53" s="85"/>
      <c r="B53" s="149" t="s">
        <v>160</v>
      </c>
      <c r="C53" s="70"/>
      <c r="D53" s="70"/>
      <c r="E53" s="70"/>
      <c r="F53" s="70"/>
      <c r="G53" s="121"/>
      <c r="H53" s="129">
        <f>I53/1.1</f>
        <v>23.909090909090907</v>
      </c>
      <c r="I53" s="83">
        <v>26.3</v>
      </c>
      <c r="J53" s="166" t="str">
        <f>IF(A53=0," ",A53*I53)</f>
        <v xml:space="preserve"> </v>
      </c>
      <c r="K53" s="167"/>
    </row>
    <row r="54" spans="1:11" ht="18" customHeight="1" x14ac:dyDescent="0.25">
      <c r="A54" s="85"/>
      <c r="B54" s="149" t="s">
        <v>161</v>
      </c>
      <c r="C54" s="70"/>
      <c r="D54" s="70"/>
      <c r="E54" s="70"/>
      <c r="F54" s="70"/>
      <c r="G54" s="121"/>
      <c r="H54" s="129">
        <f>I54/1.1</f>
        <v>29.45454545454545</v>
      </c>
      <c r="I54" s="83">
        <v>32.4</v>
      </c>
      <c r="J54" s="166" t="str">
        <f>IF(A54=0," ",A54*I54)</f>
        <v xml:space="preserve"> </v>
      </c>
      <c r="K54" s="167"/>
    </row>
    <row r="55" spans="1:11" ht="18" customHeight="1" x14ac:dyDescent="0.25">
      <c r="A55" s="92"/>
      <c r="B55" s="149" t="s">
        <v>234</v>
      </c>
      <c r="C55" s="70"/>
      <c r="D55" s="70"/>
      <c r="E55" s="70"/>
      <c r="F55" s="70"/>
      <c r="G55" s="121"/>
      <c r="H55" s="129">
        <f>I55/1.1</f>
        <v>36.181818181818173</v>
      </c>
      <c r="I55" s="83">
        <v>39.799999999999997</v>
      </c>
      <c r="J55" s="166" t="str">
        <f>IF(A55=0," ",A55*I55)</f>
        <v xml:space="preserve"> </v>
      </c>
      <c r="K55" s="167"/>
    </row>
    <row r="56" spans="1:11" ht="18" customHeight="1" x14ac:dyDescent="0.25">
      <c r="A56" s="140"/>
      <c r="B56" s="149" t="s">
        <v>232</v>
      </c>
      <c r="C56" s="70"/>
      <c r="D56" s="256"/>
      <c r="E56" s="257"/>
      <c r="F56" s="70"/>
      <c r="G56" s="121"/>
      <c r="H56" s="129"/>
      <c r="I56" s="83"/>
      <c r="J56" s="83"/>
      <c r="K56" s="84"/>
    </row>
    <row r="57" spans="1:11" ht="18" customHeight="1" x14ac:dyDescent="0.25">
      <c r="A57" s="95"/>
      <c r="B57" s="149" t="s">
        <v>233</v>
      </c>
      <c r="C57" s="70"/>
      <c r="D57" s="256"/>
      <c r="E57" s="258"/>
      <c r="F57" s="70"/>
      <c r="G57" s="121"/>
      <c r="H57" s="129"/>
      <c r="I57" s="83"/>
      <c r="J57" s="83"/>
      <c r="K57" s="84"/>
    </row>
    <row r="58" spans="1:11" ht="18" customHeight="1" x14ac:dyDescent="0.25">
      <c r="A58" s="86"/>
      <c r="B58" s="148" t="s">
        <v>36</v>
      </c>
      <c r="C58" s="70"/>
      <c r="D58" s="70"/>
      <c r="E58" s="70"/>
      <c r="F58" s="70"/>
      <c r="G58" s="121"/>
      <c r="H58" s="129"/>
      <c r="I58" s="83"/>
      <c r="J58" s="83"/>
      <c r="K58" s="84"/>
    </row>
    <row r="59" spans="1:11" ht="18" customHeight="1" x14ac:dyDescent="0.25">
      <c r="A59" s="139"/>
      <c r="B59" s="149" t="s">
        <v>29</v>
      </c>
      <c r="C59" s="70"/>
      <c r="D59" s="70"/>
      <c r="E59" s="70"/>
      <c r="F59" s="70"/>
      <c r="G59" s="121"/>
      <c r="H59" s="129">
        <f t="shared" ref="H59:H65" si="2">I59/1.1</f>
        <v>26.27272727272727</v>
      </c>
      <c r="I59" s="83">
        <v>28.9</v>
      </c>
      <c r="J59" s="166" t="str">
        <f t="shared" ref="J59:J65" si="3">IF(A59=0," ",A59*I59)</f>
        <v xml:space="preserve"> </v>
      </c>
      <c r="K59" s="167"/>
    </row>
    <row r="60" spans="1:11" ht="18" customHeight="1" x14ac:dyDescent="0.25">
      <c r="A60" s="85"/>
      <c r="B60" s="149" t="s">
        <v>30</v>
      </c>
      <c r="C60" s="70"/>
      <c r="D60" s="70"/>
      <c r="E60" s="70"/>
      <c r="F60" s="70"/>
      <c r="G60" s="121"/>
      <c r="H60" s="129">
        <f t="shared" si="2"/>
        <v>39.909090909090907</v>
      </c>
      <c r="I60" s="83">
        <v>43.9</v>
      </c>
      <c r="J60" s="166" t="str">
        <f t="shared" si="3"/>
        <v xml:space="preserve"> </v>
      </c>
      <c r="K60" s="167"/>
    </row>
    <row r="61" spans="1:11" ht="18" customHeight="1" x14ac:dyDescent="0.25">
      <c r="A61" s="85"/>
      <c r="B61" s="149" t="s">
        <v>31</v>
      </c>
      <c r="C61" s="70"/>
      <c r="D61" s="70"/>
      <c r="E61" s="70"/>
      <c r="F61" s="70"/>
      <c r="G61" s="121"/>
      <c r="H61" s="129">
        <f>I61/1.1</f>
        <v>15.409090909090907</v>
      </c>
      <c r="I61" s="83">
        <v>16.95</v>
      </c>
      <c r="J61" s="166" t="str">
        <f>IF(A61=0," ",A61*I61)</f>
        <v xml:space="preserve"> </v>
      </c>
      <c r="K61" s="167"/>
    </row>
    <row r="62" spans="1:11" ht="18" customHeight="1" x14ac:dyDescent="0.25">
      <c r="A62" s="85"/>
      <c r="B62" s="149" t="s">
        <v>34</v>
      </c>
      <c r="C62" s="70"/>
      <c r="D62" s="70"/>
      <c r="E62" s="70"/>
      <c r="F62" s="70"/>
      <c r="G62" s="121"/>
      <c r="H62" s="129">
        <f t="shared" si="2"/>
        <v>35.636363636363633</v>
      </c>
      <c r="I62" s="83">
        <v>39.200000000000003</v>
      </c>
      <c r="J62" s="166" t="str">
        <f t="shared" si="3"/>
        <v xml:space="preserve"> </v>
      </c>
      <c r="K62" s="167"/>
    </row>
    <row r="63" spans="1:11" ht="18" customHeight="1" x14ac:dyDescent="0.25">
      <c r="A63" s="85"/>
      <c r="B63" s="149" t="s">
        <v>35</v>
      </c>
      <c r="C63" s="70"/>
      <c r="D63" s="70"/>
      <c r="E63" s="70"/>
      <c r="F63" s="70"/>
      <c r="G63" s="121"/>
      <c r="H63" s="129">
        <f t="shared" si="2"/>
        <v>23.727272727272727</v>
      </c>
      <c r="I63" s="83">
        <v>26.1</v>
      </c>
      <c r="J63" s="166" t="str">
        <f t="shared" si="3"/>
        <v xml:space="preserve"> </v>
      </c>
      <c r="K63" s="167"/>
    </row>
    <row r="64" spans="1:11" ht="18" customHeight="1" x14ac:dyDescent="0.25">
      <c r="A64" s="85"/>
      <c r="B64" s="149" t="s">
        <v>37</v>
      </c>
      <c r="C64" s="70"/>
      <c r="D64" s="70"/>
      <c r="E64" s="70"/>
      <c r="F64" s="70"/>
      <c r="G64" s="121"/>
      <c r="H64" s="129">
        <f t="shared" si="2"/>
        <v>7.8181818181818175</v>
      </c>
      <c r="I64" s="83">
        <v>8.6</v>
      </c>
      <c r="J64" s="166" t="str">
        <f t="shared" si="3"/>
        <v xml:space="preserve"> </v>
      </c>
      <c r="K64" s="167"/>
    </row>
    <row r="65" spans="1:11" ht="18" customHeight="1" x14ac:dyDescent="0.25">
      <c r="A65" s="85"/>
      <c r="B65" s="149" t="s">
        <v>38</v>
      </c>
      <c r="C65" s="70"/>
      <c r="D65" s="70"/>
      <c r="E65" s="70"/>
      <c r="F65" s="70"/>
      <c r="G65" s="121"/>
      <c r="H65" s="129">
        <f t="shared" si="2"/>
        <v>7.8181818181818175</v>
      </c>
      <c r="I65" s="83">
        <v>8.6</v>
      </c>
      <c r="J65" s="166" t="str">
        <f t="shared" si="3"/>
        <v xml:space="preserve"> </v>
      </c>
      <c r="K65" s="167"/>
    </row>
    <row r="66" spans="1:11" ht="18" customHeight="1" x14ac:dyDescent="0.25">
      <c r="A66" s="82"/>
      <c r="B66" s="148" t="s">
        <v>39</v>
      </c>
      <c r="C66" s="70"/>
      <c r="D66" s="70"/>
      <c r="E66" s="70"/>
      <c r="F66" s="70"/>
      <c r="G66" s="121"/>
      <c r="H66" s="129"/>
      <c r="I66" s="83"/>
      <c r="J66" s="83"/>
      <c r="K66" s="84"/>
    </row>
    <row r="67" spans="1:11" ht="18" customHeight="1" x14ac:dyDescent="0.25">
      <c r="A67" s="85"/>
      <c r="B67" s="149" t="s">
        <v>46</v>
      </c>
      <c r="C67" s="70"/>
      <c r="D67" s="70"/>
      <c r="E67" s="70"/>
      <c r="F67" s="70"/>
      <c r="G67" s="121"/>
      <c r="H67" s="129">
        <f>I67/1.1</f>
        <v>41.090909090909093</v>
      </c>
      <c r="I67" s="83">
        <v>45.2</v>
      </c>
      <c r="J67" s="166" t="str">
        <f>IF(A67=0," ",A67*I67)</f>
        <v xml:space="preserve"> </v>
      </c>
      <c r="K67" s="167"/>
    </row>
    <row r="68" spans="1:11" ht="18" customHeight="1" x14ac:dyDescent="0.25">
      <c r="A68" s="85"/>
      <c r="B68" s="149" t="s">
        <v>48</v>
      </c>
      <c r="C68" s="70"/>
      <c r="D68" s="70"/>
      <c r="E68" s="70"/>
      <c r="F68" s="70"/>
      <c r="G68" s="121"/>
      <c r="H68" s="129">
        <f>I68/1.1</f>
        <v>51.272727272727266</v>
      </c>
      <c r="I68" s="83">
        <v>56.4</v>
      </c>
      <c r="J68" s="166" t="str">
        <f>IF(A68=0," ",A68*I68)</f>
        <v xml:space="preserve"> </v>
      </c>
      <c r="K68" s="167"/>
    </row>
    <row r="69" spans="1:11" ht="18" customHeight="1" x14ac:dyDescent="0.25">
      <c r="A69" s="85"/>
      <c r="B69" s="149" t="s">
        <v>47</v>
      </c>
      <c r="C69" s="70"/>
      <c r="D69" s="70"/>
      <c r="E69" s="70"/>
      <c r="F69" s="70"/>
      <c r="G69" s="121"/>
      <c r="H69" s="129">
        <f>I69/1.1</f>
        <v>54.454545454545446</v>
      </c>
      <c r="I69" s="83">
        <v>59.9</v>
      </c>
      <c r="J69" s="166" t="str">
        <f>IF(A69=0," ",A69*I69)</f>
        <v xml:space="preserve"> </v>
      </c>
      <c r="K69" s="167"/>
    </row>
    <row r="70" spans="1:11" ht="28" hidden="1" customHeight="1" x14ac:dyDescent="0.25">
      <c r="A70" s="86"/>
      <c r="B70" s="150"/>
      <c r="C70" s="41"/>
      <c r="D70" s="41"/>
      <c r="E70" s="41"/>
      <c r="F70" s="41"/>
      <c r="G70" s="89"/>
      <c r="H70" s="132"/>
      <c r="I70" s="87"/>
      <c r="J70" s="210"/>
      <c r="K70" s="211"/>
    </row>
    <row r="71" spans="1:11" ht="18" hidden="1" customHeight="1" x14ac:dyDescent="0.25">
      <c r="A71" s="85"/>
      <c r="B71" s="163"/>
      <c r="C71" s="164"/>
      <c r="D71" s="164"/>
      <c r="E71" s="164"/>
      <c r="F71" s="164"/>
      <c r="G71" s="165"/>
      <c r="H71" s="129"/>
      <c r="I71" s="83"/>
      <c r="J71" s="166"/>
      <c r="K71" s="167"/>
    </row>
    <row r="72" spans="1:11" ht="18" hidden="1" customHeight="1" x14ac:dyDescent="0.25">
      <c r="A72" s="85"/>
      <c r="B72" s="163"/>
      <c r="C72" s="164"/>
      <c r="D72" s="164"/>
      <c r="E72" s="164"/>
      <c r="F72" s="164"/>
      <c r="G72" s="165"/>
      <c r="H72" s="129"/>
      <c r="I72" s="83"/>
      <c r="J72" s="166"/>
      <c r="K72" s="167"/>
    </row>
    <row r="73" spans="1:11" ht="18" hidden="1" customHeight="1" x14ac:dyDescent="0.25">
      <c r="A73" s="85"/>
      <c r="B73" s="163"/>
      <c r="C73" s="164"/>
      <c r="D73" s="164"/>
      <c r="E73" s="164"/>
      <c r="F73" s="164"/>
      <c r="G73" s="165"/>
      <c r="H73" s="129"/>
      <c r="I73" s="83"/>
      <c r="J73" s="166"/>
      <c r="K73" s="167"/>
    </row>
    <row r="74" spans="1:11" ht="18" hidden="1" customHeight="1" x14ac:dyDescent="0.25">
      <c r="A74" s="85"/>
      <c r="B74" s="163"/>
      <c r="C74" s="164"/>
      <c r="D74" s="164"/>
      <c r="E74" s="164"/>
      <c r="F74" s="164"/>
      <c r="G74" s="165"/>
      <c r="H74" s="129"/>
      <c r="I74" s="83"/>
      <c r="J74" s="166"/>
      <c r="K74" s="167"/>
    </row>
    <row r="75" spans="1:11" ht="18" hidden="1" customHeight="1" x14ac:dyDescent="0.25">
      <c r="A75" s="85"/>
      <c r="B75" s="163"/>
      <c r="C75" s="164"/>
      <c r="D75" s="164"/>
      <c r="E75" s="164"/>
      <c r="F75" s="164"/>
      <c r="G75" s="165"/>
      <c r="H75" s="129"/>
      <c r="I75" s="83"/>
      <c r="J75" s="166"/>
      <c r="K75" s="167"/>
    </row>
    <row r="76" spans="1:11" ht="18" hidden="1" customHeight="1" x14ac:dyDescent="0.25">
      <c r="A76" s="85"/>
      <c r="B76" s="163"/>
      <c r="C76" s="164"/>
      <c r="D76" s="164"/>
      <c r="E76" s="164"/>
      <c r="F76" s="164"/>
      <c r="G76" s="165"/>
      <c r="H76" s="129"/>
      <c r="I76" s="83"/>
      <c r="J76" s="166"/>
      <c r="K76" s="167"/>
    </row>
    <row r="77" spans="1:11" ht="18" hidden="1" customHeight="1" x14ac:dyDescent="0.25">
      <c r="A77" s="85"/>
      <c r="B77" s="163"/>
      <c r="C77" s="164"/>
      <c r="D77" s="164"/>
      <c r="E77" s="164"/>
      <c r="F77" s="164"/>
      <c r="G77" s="165"/>
      <c r="H77" s="129"/>
      <c r="I77" s="83"/>
      <c r="J77" s="166"/>
      <c r="K77" s="167"/>
    </row>
    <row r="78" spans="1:11" ht="18" hidden="1" customHeight="1" x14ac:dyDescent="0.25">
      <c r="A78" s="85"/>
      <c r="B78" s="149"/>
      <c r="C78" s="70"/>
      <c r="D78" s="70"/>
      <c r="E78" s="70"/>
      <c r="F78" s="70"/>
      <c r="G78" s="121"/>
      <c r="H78" s="129"/>
      <c r="I78" s="83"/>
      <c r="J78" s="83"/>
      <c r="K78" s="84"/>
    </row>
    <row r="79" spans="1:11" ht="18" hidden="1" customHeight="1" x14ac:dyDescent="0.25">
      <c r="A79" s="85"/>
      <c r="B79" s="163"/>
      <c r="C79" s="164"/>
      <c r="D79" s="164"/>
      <c r="E79" s="164"/>
      <c r="F79" s="164"/>
      <c r="G79" s="165"/>
      <c r="H79" s="129"/>
      <c r="I79" s="83"/>
      <c r="J79" s="166"/>
      <c r="K79" s="167"/>
    </row>
    <row r="80" spans="1:11" ht="18" hidden="1" customHeight="1" x14ac:dyDescent="0.25">
      <c r="A80" s="85"/>
      <c r="B80" s="163"/>
      <c r="C80" s="164"/>
      <c r="D80" s="164"/>
      <c r="E80" s="164"/>
      <c r="F80" s="164"/>
      <c r="G80" s="165"/>
      <c r="H80" s="129"/>
      <c r="I80" s="83"/>
      <c r="J80" s="166"/>
      <c r="K80" s="167"/>
    </row>
    <row r="81" spans="1:11" ht="28" hidden="1" customHeight="1" x14ac:dyDescent="0.25">
      <c r="A81" s="82"/>
      <c r="B81" s="150"/>
      <c r="C81" s="41"/>
      <c r="D81" s="41"/>
      <c r="E81" s="41"/>
      <c r="F81" s="41"/>
      <c r="G81" s="89"/>
      <c r="H81" s="129"/>
      <c r="I81" s="83"/>
      <c r="J81" s="166"/>
      <c r="K81" s="167"/>
    </row>
    <row r="82" spans="1:11" ht="18" hidden="1" customHeight="1" x14ac:dyDescent="0.25">
      <c r="A82" s="85"/>
      <c r="B82" s="163"/>
      <c r="C82" s="164"/>
      <c r="D82" s="164"/>
      <c r="E82" s="164"/>
      <c r="F82" s="164"/>
      <c r="G82" s="165"/>
      <c r="H82" s="129"/>
      <c r="I82" s="83"/>
      <c r="J82" s="166"/>
      <c r="K82" s="167"/>
    </row>
    <row r="83" spans="1:11" ht="18" hidden="1" customHeight="1" x14ac:dyDescent="0.25">
      <c r="A83" s="85"/>
      <c r="B83" s="163"/>
      <c r="C83" s="164"/>
      <c r="D83" s="164"/>
      <c r="E83" s="164"/>
      <c r="F83" s="164"/>
      <c r="G83" s="165"/>
      <c r="H83" s="129"/>
      <c r="I83" s="83"/>
      <c r="J83" s="166"/>
      <c r="K83" s="167"/>
    </row>
    <row r="84" spans="1:11" ht="18" hidden="1" customHeight="1" x14ac:dyDescent="0.25">
      <c r="A84" s="85"/>
      <c r="B84" s="163"/>
      <c r="C84" s="164"/>
      <c r="D84" s="164"/>
      <c r="E84" s="164"/>
      <c r="F84" s="164"/>
      <c r="G84" s="165"/>
      <c r="H84" s="129"/>
      <c r="I84" s="83"/>
      <c r="J84" s="166"/>
      <c r="K84" s="167"/>
    </row>
    <row r="85" spans="1:11" ht="18" hidden="1" customHeight="1" x14ac:dyDescent="0.25">
      <c r="A85" s="85"/>
      <c r="B85" s="163"/>
      <c r="C85" s="164"/>
      <c r="D85" s="164"/>
      <c r="E85" s="164"/>
      <c r="F85" s="164"/>
      <c r="G85" s="165"/>
      <c r="H85" s="129"/>
      <c r="I85" s="83"/>
      <c r="J85" s="166"/>
      <c r="K85" s="167"/>
    </row>
    <row r="86" spans="1:11" ht="3" hidden="1" customHeight="1" x14ac:dyDescent="0.25">
      <c r="A86" s="85"/>
      <c r="B86" s="163"/>
      <c r="C86" s="164"/>
      <c r="D86" s="164"/>
      <c r="E86" s="164"/>
      <c r="F86" s="164"/>
      <c r="G86" s="165"/>
      <c r="H86" s="129"/>
      <c r="I86" s="83"/>
      <c r="J86" s="166"/>
      <c r="K86" s="167"/>
    </row>
    <row r="87" spans="1:11" ht="1" hidden="1" customHeight="1" x14ac:dyDescent="0.25">
      <c r="A87" s="85"/>
      <c r="B87" s="163"/>
      <c r="C87" s="164"/>
      <c r="D87" s="164"/>
      <c r="E87" s="164"/>
      <c r="F87" s="164"/>
      <c r="G87" s="165"/>
      <c r="H87" s="129"/>
      <c r="I87" s="83"/>
      <c r="J87" s="166"/>
      <c r="K87" s="167"/>
    </row>
    <row r="88" spans="1:11" ht="1" hidden="1" customHeight="1" x14ac:dyDescent="0.25">
      <c r="A88" s="88"/>
      <c r="B88" s="150"/>
      <c r="C88" s="41"/>
      <c r="D88" s="41"/>
      <c r="E88" s="41"/>
      <c r="F88" s="41"/>
      <c r="G88" s="89"/>
      <c r="H88" s="129"/>
      <c r="I88" s="83"/>
      <c r="J88" s="166"/>
      <c r="K88" s="171"/>
    </row>
    <row r="89" spans="1:11" ht="1" hidden="1" customHeight="1" x14ac:dyDescent="0.25">
      <c r="A89" s="85"/>
      <c r="B89" s="163"/>
      <c r="C89" s="164"/>
      <c r="D89" s="164"/>
      <c r="E89" s="164"/>
      <c r="F89" s="164"/>
      <c r="G89" s="165"/>
      <c r="H89" s="129"/>
      <c r="I89" s="83"/>
      <c r="J89" s="166"/>
      <c r="K89" s="167"/>
    </row>
    <row r="90" spans="1:11" ht="1" hidden="1" customHeight="1" x14ac:dyDescent="0.25">
      <c r="A90" s="85"/>
      <c r="B90" s="163"/>
      <c r="C90" s="164"/>
      <c r="D90" s="164"/>
      <c r="E90" s="164"/>
      <c r="F90" s="164"/>
      <c r="G90" s="165"/>
      <c r="H90" s="129"/>
      <c r="I90" s="83"/>
      <c r="J90" s="166"/>
      <c r="K90" s="167"/>
    </row>
    <row r="91" spans="1:11" ht="1" hidden="1" customHeight="1" x14ac:dyDescent="0.25">
      <c r="A91" s="85"/>
      <c r="B91" s="149"/>
      <c r="C91" s="70"/>
      <c r="D91" s="70"/>
      <c r="E91" s="70"/>
      <c r="F91" s="70"/>
      <c r="G91" s="121"/>
      <c r="H91" s="129"/>
      <c r="I91" s="83"/>
      <c r="J91" s="83"/>
      <c r="K91" s="84"/>
    </row>
    <row r="92" spans="1:11" ht="1" hidden="1" customHeight="1" x14ac:dyDescent="0.25">
      <c r="A92" s="82"/>
      <c r="B92" s="150"/>
      <c r="C92" s="41"/>
      <c r="D92" s="41"/>
      <c r="E92" s="41"/>
      <c r="F92" s="41"/>
      <c r="G92" s="89"/>
      <c r="H92" s="129"/>
      <c r="I92" s="83"/>
      <c r="J92" s="166"/>
      <c r="K92" s="167"/>
    </row>
    <row r="93" spans="1:11" ht="1" hidden="1" customHeight="1" x14ac:dyDescent="0.25">
      <c r="A93" s="85"/>
      <c r="B93" s="149"/>
      <c r="C93" s="70"/>
      <c r="D93" s="70"/>
      <c r="E93" s="70"/>
      <c r="F93" s="70"/>
      <c r="G93" s="121"/>
      <c r="H93" s="129"/>
      <c r="I93" s="83"/>
      <c r="J93" s="166"/>
      <c r="K93" s="167"/>
    </row>
    <row r="94" spans="1:11" ht="1" hidden="1" customHeight="1" x14ac:dyDescent="0.25">
      <c r="A94" s="85"/>
      <c r="B94" s="149"/>
      <c r="C94" s="70"/>
      <c r="D94" s="70"/>
      <c r="E94" s="70"/>
      <c r="F94" s="70"/>
      <c r="G94" s="121"/>
      <c r="H94" s="129"/>
      <c r="I94" s="83"/>
      <c r="J94" s="166"/>
      <c r="K94" s="167"/>
    </row>
    <row r="95" spans="1:11" ht="1" hidden="1" customHeight="1" x14ac:dyDescent="0.25">
      <c r="A95" s="85"/>
      <c r="B95" s="149"/>
      <c r="C95" s="70"/>
      <c r="D95" s="70"/>
      <c r="E95" s="70"/>
      <c r="F95" s="70"/>
      <c r="G95" s="121"/>
      <c r="H95" s="129"/>
      <c r="I95" s="83"/>
      <c r="J95" s="166"/>
      <c r="K95" s="167"/>
    </row>
    <row r="96" spans="1:11" ht="1" hidden="1" customHeight="1" x14ac:dyDescent="0.25">
      <c r="A96" s="85"/>
      <c r="B96" s="149"/>
      <c r="C96" s="70"/>
      <c r="D96" s="70"/>
      <c r="E96" s="70"/>
      <c r="F96" s="70"/>
      <c r="G96" s="121"/>
      <c r="H96" s="129"/>
      <c r="I96" s="83"/>
      <c r="J96" s="83"/>
      <c r="K96" s="84"/>
    </row>
    <row r="97" spans="1:11" ht="1" hidden="1" customHeight="1" x14ac:dyDescent="0.25">
      <c r="A97" s="82"/>
      <c r="B97" s="150"/>
      <c r="C97" s="41"/>
      <c r="D97" s="41"/>
      <c r="E97" s="41"/>
      <c r="F97" s="41"/>
      <c r="G97" s="89"/>
      <c r="H97" s="129"/>
      <c r="I97" s="83"/>
      <c r="J97" s="166"/>
      <c r="K97" s="167"/>
    </row>
    <row r="98" spans="1:11" ht="1" hidden="1" customHeight="1" x14ac:dyDescent="0.25">
      <c r="A98" s="85"/>
      <c r="B98" s="149"/>
      <c r="C98" s="70"/>
      <c r="D98" s="70"/>
      <c r="E98" s="70"/>
      <c r="F98" s="70"/>
      <c r="G98" s="121"/>
      <c r="H98" s="129"/>
      <c r="I98" s="83"/>
      <c r="J98" s="166"/>
      <c r="K98" s="167"/>
    </row>
    <row r="99" spans="1:11" ht="1" hidden="1" customHeight="1" x14ac:dyDescent="0.25">
      <c r="A99" s="85"/>
      <c r="B99" s="149"/>
      <c r="C99" s="70"/>
      <c r="D99" s="70"/>
      <c r="E99" s="70"/>
      <c r="F99" s="70"/>
      <c r="G99" s="121"/>
      <c r="H99" s="129"/>
      <c r="I99" s="83"/>
      <c r="J99" s="166"/>
      <c r="K99" s="167"/>
    </row>
    <row r="100" spans="1:11" ht="1" hidden="1" customHeight="1" x14ac:dyDescent="0.25">
      <c r="A100" s="85"/>
      <c r="B100" s="149"/>
      <c r="C100" s="70"/>
      <c r="D100" s="70"/>
      <c r="E100" s="70"/>
      <c r="F100" s="70"/>
      <c r="G100" s="121"/>
      <c r="H100" s="129"/>
      <c r="I100" s="83"/>
      <c r="J100" s="83"/>
      <c r="K100" s="84"/>
    </row>
    <row r="101" spans="1:11" ht="1" hidden="1" customHeight="1" thickBot="1" x14ac:dyDescent="0.3">
      <c r="A101" s="82"/>
      <c r="B101" s="150"/>
      <c r="C101" s="41"/>
      <c r="D101" s="41"/>
      <c r="E101" s="41"/>
      <c r="F101" s="41"/>
      <c r="G101" s="89"/>
      <c r="H101" s="129"/>
      <c r="I101" s="83"/>
      <c r="J101" s="166"/>
      <c r="K101" s="167"/>
    </row>
    <row r="102" spans="1:11" ht="1" hidden="1" customHeight="1" thickBot="1" x14ac:dyDescent="0.3">
      <c r="A102" s="85"/>
      <c r="B102" s="149"/>
      <c r="C102" s="158"/>
      <c r="D102" s="90"/>
      <c r="E102" s="158"/>
      <c r="F102" s="90"/>
      <c r="G102" s="121"/>
      <c r="H102" s="129"/>
      <c r="I102" s="83"/>
      <c r="J102" s="166"/>
      <c r="K102" s="167"/>
    </row>
    <row r="103" spans="1:11" ht="18" hidden="1" customHeight="1" thickBot="1" x14ac:dyDescent="0.3">
      <c r="A103" s="85"/>
      <c r="B103" s="149"/>
      <c r="C103" s="158"/>
      <c r="D103" s="90"/>
      <c r="E103" s="158"/>
      <c r="F103" s="90"/>
      <c r="G103" s="121"/>
      <c r="H103" s="129"/>
      <c r="I103" s="83"/>
      <c r="J103" s="166"/>
      <c r="K103" s="167"/>
    </row>
    <row r="104" spans="1:11" ht="18" hidden="1" customHeight="1" x14ac:dyDescent="0.25">
      <c r="A104" s="85"/>
      <c r="B104" s="149"/>
      <c r="C104" s="70"/>
      <c r="D104" s="70"/>
      <c r="E104" s="70"/>
      <c r="F104" s="70"/>
      <c r="G104" s="121"/>
      <c r="H104" s="129"/>
      <c r="I104" s="83"/>
      <c r="J104" s="83"/>
      <c r="K104" s="84"/>
    </row>
    <row r="105" spans="1:11" ht="18" hidden="1" customHeight="1" x14ac:dyDescent="0.25">
      <c r="A105" s="85"/>
      <c r="B105" s="149"/>
      <c r="C105" s="70"/>
      <c r="D105" s="70"/>
      <c r="E105" s="70"/>
      <c r="F105" s="70"/>
      <c r="G105" s="121"/>
      <c r="H105" s="129"/>
      <c r="I105" s="83"/>
      <c r="J105" s="83"/>
      <c r="K105" s="84"/>
    </row>
    <row r="106" spans="1:11" ht="18" hidden="1" customHeight="1" x14ac:dyDescent="0.25">
      <c r="A106" s="85"/>
      <c r="B106" s="149"/>
      <c r="C106" s="70"/>
      <c r="D106" s="70"/>
      <c r="E106" s="70"/>
      <c r="F106" s="70"/>
      <c r="G106" s="121"/>
      <c r="H106" s="129"/>
      <c r="I106" s="83"/>
      <c r="J106" s="83"/>
      <c r="K106" s="84"/>
    </row>
    <row r="107" spans="1:11" ht="18" hidden="1" customHeight="1" x14ac:dyDescent="0.25">
      <c r="A107" s="85"/>
      <c r="B107" s="149"/>
      <c r="C107" s="70"/>
      <c r="D107" s="70"/>
      <c r="E107" s="70"/>
      <c r="F107" s="70"/>
      <c r="G107" s="121"/>
      <c r="H107" s="129"/>
      <c r="I107" s="83"/>
      <c r="J107" s="83"/>
      <c r="K107" s="84"/>
    </row>
    <row r="108" spans="1:11" ht="18" hidden="1" customHeight="1" x14ac:dyDescent="0.25">
      <c r="A108" s="85"/>
      <c r="B108" s="149"/>
      <c r="C108" s="70"/>
      <c r="D108" s="70"/>
      <c r="E108" s="70"/>
      <c r="F108" s="70"/>
      <c r="G108" s="121"/>
      <c r="H108" s="129"/>
      <c r="I108" s="83"/>
      <c r="J108" s="83"/>
      <c r="K108" s="84"/>
    </row>
    <row r="109" spans="1:11" ht="18" hidden="1" customHeight="1" x14ac:dyDescent="0.25">
      <c r="A109" s="85"/>
      <c r="B109" s="149"/>
      <c r="C109" s="70"/>
      <c r="D109" s="70"/>
      <c r="E109" s="70"/>
      <c r="F109" s="70"/>
      <c r="G109" s="121"/>
      <c r="H109" s="129"/>
      <c r="I109" s="83"/>
      <c r="J109" s="83"/>
      <c r="K109" s="84"/>
    </row>
    <row r="110" spans="1:11" ht="18" hidden="1" customHeight="1" x14ac:dyDescent="0.25">
      <c r="A110" s="85"/>
      <c r="B110" s="149"/>
      <c r="C110" s="70"/>
      <c r="D110" s="70"/>
      <c r="E110" s="70"/>
      <c r="F110" s="70"/>
      <c r="G110" s="121"/>
      <c r="H110" s="129"/>
      <c r="I110" s="83"/>
      <c r="J110" s="83"/>
      <c r="K110" s="84"/>
    </row>
    <row r="111" spans="1:11" ht="18" hidden="1" customHeight="1" x14ac:dyDescent="0.25">
      <c r="A111" s="85"/>
      <c r="B111" s="149"/>
      <c r="C111" s="70"/>
      <c r="D111" s="70"/>
      <c r="E111" s="70"/>
      <c r="F111" s="70"/>
      <c r="G111" s="121"/>
      <c r="H111" s="129"/>
      <c r="I111" s="83"/>
      <c r="J111" s="83"/>
      <c r="K111" s="84"/>
    </row>
    <row r="112" spans="1:11" ht="18" hidden="1" customHeight="1" x14ac:dyDescent="0.25">
      <c r="A112" s="85"/>
      <c r="B112" s="149"/>
      <c r="C112" s="70"/>
      <c r="D112" s="70"/>
      <c r="E112" s="70"/>
      <c r="F112" s="70"/>
      <c r="G112" s="121"/>
      <c r="H112" s="129"/>
      <c r="I112" s="83"/>
      <c r="J112" s="83"/>
      <c r="K112" s="84"/>
    </row>
    <row r="113" spans="1:11" ht="18" hidden="1" customHeight="1" x14ac:dyDescent="0.25">
      <c r="A113" s="85"/>
      <c r="B113" s="149"/>
      <c r="C113" s="70"/>
      <c r="D113" s="70"/>
      <c r="E113" s="70"/>
      <c r="F113" s="70"/>
      <c r="G113" s="121"/>
      <c r="H113" s="129"/>
      <c r="I113" s="83"/>
      <c r="J113" s="83"/>
      <c r="K113" s="84"/>
    </row>
    <row r="114" spans="1:11" ht="18" hidden="1" customHeight="1" x14ac:dyDescent="0.25">
      <c r="A114" s="85"/>
      <c r="B114" s="149"/>
      <c r="C114" s="70"/>
      <c r="D114" s="70"/>
      <c r="E114" s="70"/>
      <c r="F114" s="70"/>
      <c r="G114" s="121"/>
      <c r="H114" s="129"/>
      <c r="I114" s="83"/>
      <c r="J114" s="83"/>
      <c r="K114" s="84"/>
    </row>
    <row r="115" spans="1:11" ht="18" hidden="1" customHeight="1" x14ac:dyDescent="0.25">
      <c r="A115" s="85"/>
      <c r="B115" s="149"/>
      <c r="C115" s="70"/>
      <c r="D115" s="70"/>
      <c r="E115" s="70"/>
      <c r="F115" s="70"/>
      <c r="G115" s="121"/>
      <c r="H115" s="129"/>
      <c r="I115" s="83"/>
      <c r="J115" s="83"/>
      <c r="K115" s="84"/>
    </row>
    <row r="116" spans="1:11" ht="18" hidden="1" customHeight="1" x14ac:dyDescent="0.25">
      <c r="A116" s="85"/>
      <c r="B116" s="149"/>
      <c r="C116" s="70"/>
      <c r="D116" s="70"/>
      <c r="E116" s="70"/>
      <c r="F116" s="70"/>
      <c r="G116" s="121"/>
      <c r="H116" s="129"/>
      <c r="I116" s="83"/>
      <c r="J116" s="83"/>
      <c r="K116" s="84"/>
    </row>
    <row r="117" spans="1:11" ht="18" hidden="1" customHeight="1" x14ac:dyDescent="0.25">
      <c r="A117" s="85"/>
      <c r="B117" s="149"/>
      <c r="C117" s="70"/>
      <c r="D117" s="70"/>
      <c r="E117" s="70"/>
      <c r="F117" s="70"/>
      <c r="G117" s="121"/>
      <c r="H117" s="129"/>
      <c r="I117" s="83"/>
      <c r="J117" s="83"/>
      <c r="K117" s="84"/>
    </row>
    <row r="118" spans="1:11" ht="16" hidden="1" customHeight="1" x14ac:dyDescent="0.25">
      <c r="A118" s="85"/>
      <c r="B118" s="149"/>
      <c r="C118" s="70"/>
      <c r="D118" s="70"/>
      <c r="E118" s="70"/>
      <c r="F118" s="70"/>
      <c r="G118" s="121"/>
      <c r="H118" s="129"/>
      <c r="I118" s="83"/>
      <c r="J118" s="83"/>
      <c r="K118" s="84"/>
    </row>
    <row r="119" spans="1:11" ht="28" hidden="1" customHeight="1" x14ac:dyDescent="0.25">
      <c r="A119" s="85"/>
      <c r="B119" s="149"/>
      <c r="C119" s="70"/>
      <c r="D119" s="70"/>
      <c r="E119" s="70"/>
      <c r="F119" s="70"/>
      <c r="G119" s="121"/>
      <c r="H119" s="129"/>
      <c r="I119" s="83"/>
      <c r="J119" s="83"/>
      <c r="K119" s="84"/>
    </row>
    <row r="120" spans="1:11" ht="1" hidden="1" customHeight="1" x14ac:dyDescent="0.25">
      <c r="A120" s="85"/>
      <c r="B120" s="149"/>
      <c r="C120" s="70"/>
      <c r="D120" s="70"/>
      <c r="E120" s="70"/>
      <c r="F120" s="70"/>
      <c r="G120" s="121"/>
      <c r="H120" s="129"/>
      <c r="I120" s="83"/>
      <c r="J120" s="83"/>
      <c r="K120" s="84"/>
    </row>
    <row r="121" spans="1:11" ht="1" hidden="1" customHeight="1" x14ac:dyDescent="0.25">
      <c r="A121" s="85"/>
      <c r="B121" s="149"/>
      <c r="C121" s="70"/>
      <c r="D121" s="70"/>
      <c r="E121" s="70"/>
      <c r="F121" s="70"/>
      <c r="G121" s="121"/>
      <c r="H121" s="129"/>
      <c r="I121" s="83"/>
      <c r="J121" s="83"/>
      <c r="K121" s="84"/>
    </row>
    <row r="122" spans="1:11" ht="1" hidden="1" customHeight="1" x14ac:dyDescent="0.25">
      <c r="A122" s="85"/>
      <c r="B122" s="149"/>
      <c r="C122" s="70"/>
      <c r="D122" s="70"/>
      <c r="E122" s="70"/>
      <c r="F122" s="70"/>
      <c r="G122" s="121"/>
      <c r="H122" s="129"/>
      <c r="I122" s="83"/>
      <c r="J122" s="83"/>
      <c r="K122" s="84"/>
    </row>
    <row r="123" spans="1:11" ht="1" hidden="1" customHeight="1" x14ac:dyDescent="0.25">
      <c r="A123" s="85"/>
      <c r="B123" s="149"/>
      <c r="C123" s="70"/>
      <c r="D123" s="70"/>
      <c r="E123" s="70"/>
      <c r="F123" s="70"/>
      <c r="G123" s="121"/>
      <c r="H123" s="129"/>
      <c r="I123" s="83"/>
      <c r="J123" s="83"/>
      <c r="K123" s="84"/>
    </row>
    <row r="124" spans="1:11" ht="1" hidden="1" customHeight="1" x14ac:dyDescent="0.25">
      <c r="A124" s="85"/>
      <c r="B124" s="149"/>
      <c r="C124" s="70"/>
      <c r="D124" s="70"/>
      <c r="E124" s="70"/>
      <c r="F124" s="70"/>
      <c r="G124" s="121"/>
      <c r="H124" s="129"/>
      <c r="I124" s="83"/>
      <c r="J124" s="83"/>
      <c r="K124" s="84"/>
    </row>
    <row r="125" spans="1:11" ht="1" hidden="1" customHeight="1" x14ac:dyDescent="0.25">
      <c r="A125" s="85"/>
      <c r="B125" s="151"/>
      <c r="G125" s="91"/>
      <c r="H125" s="129"/>
      <c r="I125" s="83"/>
      <c r="J125" s="83"/>
      <c r="K125" s="84"/>
    </row>
    <row r="126" spans="1:11" ht="1" hidden="1" customHeight="1" x14ac:dyDescent="0.25">
      <c r="A126" s="88"/>
      <c r="B126" s="150"/>
      <c r="C126" s="41"/>
      <c r="D126" s="41"/>
      <c r="E126" s="41"/>
      <c r="F126" s="41"/>
      <c r="G126" s="89"/>
      <c r="H126" s="129"/>
      <c r="I126" s="83"/>
      <c r="J126" s="166"/>
      <c r="K126" s="167"/>
    </row>
    <row r="127" spans="1:11" ht="1" hidden="1" customHeight="1" x14ac:dyDescent="0.25">
      <c r="A127" s="85"/>
      <c r="B127" s="163"/>
      <c r="C127" s="164"/>
      <c r="D127" s="164"/>
      <c r="E127" s="164"/>
      <c r="F127" s="164"/>
      <c r="G127" s="165"/>
      <c r="H127" s="129"/>
      <c r="I127" s="83"/>
      <c r="J127" s="166"/>
      <c r="K127" s="167"/>
    </row>
    <row r="128" spans="1:11" ht="1" hidden="1" customHeight="1" x14ac:dyDescent="0.25">
      <c r="A128" s="85"/>
      <c r="B128" s="163"/>
      <c r="C128" s="164"/>
      <c r="D128" s="164"/>
      <c r="E128" s="164"/>
      <c r="F128" s="164"/>
      <c r="G128" s="165"/>
      <c r="H128" s="129"/>
      <c r="I128" s="83"/>
      <c r="J128" s="166"/>
      <c r="K128" s="167"/>
    </row>
    <row r="129" spans="1:11" ht="1" hidden="1" customHeight="1" x14ac:dyDescent="0.25">
      <c r="A129" s="85"/>
      <c r="B129" s="163"/>
      <c r="C129" s="164"/>
      <c r="D129" s="164"/>
      <c r="E129" s="164"/>
      <c r="F129" s="164"/>
      <c r="G129" s="165"/>
      <c r="H129" s="129"/>
      <c r="I129" s="83"/>
      <c r="J129" s="166"/>
      <c r="K129" s="167"/>
    </row>
    <row r="130" spans="1:11" ht="1" hidden="1" customHeight="1" x14ac:dyDescent="0.25">
      <c r="A130" s="85"/>
      <c r="B130" s="163"/>
      <c r="C130" s="164"/>
      <c r="D130" s="164"/>
      <c r="E130" s="164"/>
      <c r="F130" s="164"/>
      <c r="G130" s="165"/>
      <c r="H130" s="129"/>
      <c r="I130" s="83"/>
      <c r="J130" s="166"/>
      <c r="K130" s="167"/>
    </row>
    <row r="131" spans="1:11" ht="1" hidden="1" customHeight="1" x14ac:dyDescent="0.25">
      <c r="A131" s="85"/>
      <c r="B131" s="163"/>
      <c r="C131" s="164"/>
      <c r="D131" s="164"/>
      <c r="E131" s="164"/>
      <c r="F131" s="164"/>
      <c r="G131" s="165"/>
      <c r="H131" s="129"/>
      <c r="I131" s="83"/>
      <c r="J131" s="166"/>
      <c r="K131" s="167"/>
    </row>
    <row r="132" spans="1:11" ht="1" hidden="1" customHeight="1" x14ac:dyDescent="0.25">
      <c r="A132" s="85"/>
      <c r="B132" s="163"/>
      <c r="C132" s="164"/>
      <c r="D132" s="164"/>
      <c r="E132" s="164"/>
      <c r="F132" s="164"/>
      <c r="G132" s="165"/>
      <c r="H132" s="129"/>
      <c r="I132" s="83"/>
      <c r="J132" s="166"/>
      <c r="K132" s="167"/>
    </row>
    <row r="133" spans="1:11" ht="1" hidden="1" customHeight="1" x14ac:dyDescent="0.25">
      <c r="A133" s="92"/>
      <c r="B133" s="163"/>
      <c r="C133" s="164"/>
      <c r="D133" s="164"/>
      <c r="E133" s="164"/>
      <c r="F133" s="164"/>
      <c r="G133" s="165"/>
      <c r="H133" s="129"/>
      <c r="I133" s="83"/>
      <c r="J133" s="166"/>
      <c r="K133" s="167"/>
    </row>
    <row r="134" spans="1:11" ht="1" hidden="1" customHeight="1" x14ac:dyDescent="0.25">
      <c r="A134" s="92"/>
      <c r="B134" s="163"/>
      <c r="C134" s="164"/>
      <c r="D134" s="164"/>
      <c r="E134" s="164"/>
      <c r="F134" s="164"/>
      <c r="G134" s="165"/>
      <c r="H134" s="129"/>
      <c r="I134" s="83"/>
      <c r="J134" s="166"/>
      <c r="K134" s="167"/>
    </row>
    <row r="135" spans="1:11" ht="1" hidden="1" customHeight="1" x14ac:dyDescent="0.25">
      <c r="A135" s="92"/>
      <c r="B135" s="150"/>
      <c r="C135" s="41"/>
      <c r="D135" s="41"/>
      <c r="E135" s="41"/>
      <c r="F135" s="41"/>
      <c r="G135" s="89"/>
      <c r="H135" s="129"/>
      <c r="I135" s="83"/>
      <c r="J135" s="166" t="str">
        <f t="shared" ref="J135:J140" si="4">IF(A135=0," ",A135*I135)</f>
        <v xml:space="preserve"> </v>
      </c>
      <c r="K135" s="167"/>
    </row>
    <row r="136" spans="1:11" ht="1" hidden="1" customHeight="1" x14ac:dyDescent="0.25">
      <c r="A136" s="88"/>
      <c r="B136" s="150"/>
      <c r="C136" s="41"/>
      <c r="D136" s="41"/>
      <c r="E136" s="41"/>
      <c r="F136" s="41"/>
      <c r="G136" s="89"/>
      <c r="H136" s="129"/>
      <c r="I136" s="83"/>
      <c r="J136" s="166" t="str">
        <f t="shared" si="4"/>
        <v xml:space="preserve"> </v>
      </c>
      <c r="K136" s="167"/>
    </row>
    <row r="137" spans="1:11" ht="18" customHeight="1" x14ac:dyDescent="0.25">
      <c r="A137" s="85"/>
      <c r="B137" s="149" t="s">
        <v>40</v>
      </c>
      <c r="C137" s="70"/>
      <c r="D137" s="70"/>
      <c r="E137" s="70"/>
      <c r="F137" s="70"/>
      <c r="G137" s="121"/>
      <c r="H137" s="129">
        <f>I137/1.1</f>
        <v>13.545454545454545</v>
      </c>
      <c r="I137" s="83">
        <v>14.9</v>
      </c>
      <c r="J137" s="166" t="str">
        <f t="shared" si="4"/>
        <v xml:space="preserve"> </v>
      </c>
      <c r="K137" s="167"/>
    </row>
    <row r="138" spans="1:11" ht="18" customHeight="1" x14ac:dyDescent="0.25">
      <c r="A138" s="85"/>
      <c r="B138" s="149" t="s">
        <v>41</v>
      </c>
      <c r="C138" s="70"/>
      <c r="D138" s="70"/>
      <c r="E138" s="70"/>
      <c r="F138" s="70"/>
      <c r="G138" s="121"/>
      <c r="H138" s="129">
        <f>I138/1.1</f>
        <v>13.545454545454545</v>
      </c>
      <c r="I138" s="83">
        <v>14.9</v>
      </c>
      <c r="J138" s="166" t="str">
        <f t="shared" si="4"/>
        <v xml:space="preserve"> </v>
      </c>
      <c r="K138" s="167"/>
    </row>
    <row r="139" spans="1:11" ht="18" customHeight="1" x14ac:dyDescent="0.25">
      <c r="A139" s="85"/>
      <c r="B139" s="149" t="s">
        <v>42</v>
      </c>
      <c r="C139" s="70"/>
      <c r="D139" s="70"/>
      <c r="E139" s="70"/>
      <c r="F139" s="70"/>
      <c r="G139" s="121"/>
      <c r="H139" s="129">
        <f>I139/1.1</f>
        <v>13.545454545454545</v>
      </c>
      <c r="I139" s="83">
        <v>14.9</v>
      </c>
      <c r="J139" s="166" t="str">
        <f t="shared" si="4"/>
        <v xml:space="preserve"> </v>
      </c>
      <c r="K139" s="167"/>
    </row>
    <row r="140" spans="1:11" ht="18" customHeight="1" x14ac:dyDescent="0.25">
      <c r="A140" s="85"/>
      <c r="B140" s="149" t="s">
        <v>43</v>
      </c>
      <c r="C140" s="70"/>
      <c r="D140" s="70"/>
      <c r="E140" s="70"/>
      <c r="F140" s="70"/>
      <c r="G140" s="121"/>
      <c r="H140" s="129">
        <f>I140/1.1</f>
        <v>13.545454545454545</v>
      </c>
      <c r="I140" s="83">
        <v>14.9</v>
      </c>
      <c r="J140" s="166" t="str">
        <f t="shared" si="4"/>
        <v xml:space="preserve"> </v>
      </c>
      <c r="K140" s="167"/>
    </row>
    <row r="141" spans="1:11" ht="28" hidden="1" customHeight="1" x14ac:dyDescent="0.25">
      <c r="A141" s="86"/>
      <c r="B141" s="150"/>
      <c r="C141" s="41"/>
      <c r="D141" s="41"/>
      <c r="E141" s="41"/>
      <c r="F141" s="41"/>
      <c r="G141" s="89"/>
      <c r="H141" s="132"/>
      <c r="I141" s="87"/>
      <c r="J141" s="210"/>
      <c r="K141" s="211"/>
    </row>
    <row r="142" spans="1:11" ht="18" hidden="1" customHeight="1" x14ac:dyDescent="0.25">
      <c r="A142" s="85"/>
      <c r="B142" s="163"/>
      <c r="C142" s="164"/>
      <c r="D142" s="164"/>
      <c r="E142" s="164"/>
      <c r="F142" s="164"/>
      <c r="G142" s="165"/>
      <c r="H142" s="129"/>
      <c r="I142" s="83"/>
      <c r="J142" s="166"/>
      <c r="K142" s="167"/>
    </row>
    <row r="143" spans="1:11" ht="18" hidden="1" customHeight="1" x14ac:dyDescent="0.25">
      <c r="A143" s="85"/>
      <c r="B143" s="163"/>
      <c r="C143" s="164"/>
      <c r="D143" s="164"/>
      <c r="E143" s="164"/>
      <c r="F143" s="164"/>
      <c r="G143" s="165"/>
      <c r="H143" s="129"/>
      <c r="I143" s="83"/>
      <c r="J143" s="166"/>
      <c r="K143" s="167"/>
    </row>
    <row r="144" spans="1:11" ht="18" hidden="1" customHeight="1" x14ac:dyDescent="0.25">
      <c r="A144" s="85"/>
      <c r="B144" s="163"/>
      <c r="C144" s="164"/>
      <c r="D144" s="164"/>
      <c r="E144" s="164"/>
      <c r="F144" s="164"/>
      <c r="G144" s="165"/>
      <c r="H144" s="129"/>
      <c r="I144" s="83"/>
      <c r="J144" s="166"/>
      <c r="K144" s="167"/>
    </row>
    <row r="145" spans="1:11" ht="18" hidden="1" customHeight="1" x14ac:dyDescent="0.25">
      <c r="A145" s="85"/>
      <c r="B145" s="163"/>
      <c r="C145" s="164"/>
      <c r="D145" s="164"/>
      <c r="E145" s="164"/>
      <c r="F145" s="164"/>
      <c r="G145" s="165"/>
      <c r="H145" s="129"/>
      <c r="I145" s="83"/>
      <c r="J145" s="166"/>
      <c r="K145" s="167"/>
    </row>
    <row r="146" spans="1:11" ht="18" hidden="1" customHeight="1" x14ac:dyDescent="0.25">
      <c r="A146" s="85"/>
      <c r="B146" s="163"/>
      <c r="C146" s="164"/>
      <c r="D146" s="164"/>
      <c r="E146" s="164"/>
      <c r="F146" s="164"/>
      <c r="G146" s="165"/>
      <c r="H146" s="129"/>
      <c r="I146" s="83"/>
      <c r="J146" s="166"/>
      <c r="K146" s="167"/>
    </row>
    <row r="147" spans="1:11" ht="18" hidden="1" customHeight="1" x14ac:dyDescent="0.25">
      <c r="A147" s="85"/>
      <c r="B147" s="163"/>
      <c r="C147" s="164"/>
      <c r="D147" s="164"/>
      <c r="E147" s="164"/>
      <c r="F147" s="164"/>
      <c r="G147" s="165"/>
      <c r="H147" s="129"/>
      <c r="I147" s="83"/>
      <c r="J147" s="166"/>
      <c r="K147" s="167"/>
    </row>
    <row r="148" spans="1:11" ht="18" hidden="1" customHeight="1" x14ac:dyDescent="0.25">
      <c r="A148" s="85"/>
      <c r="B148" s="163"/>
      <c r="C148" s="164"/>
      <c r="D148" s="164"/>
      <c r="E148" s="164"/>
      <c r="F148" s="164"/>
      <c r="G148" s="165"/>
      <c r="H148" s="129"/>
      <c r="I148" s="83"/>
      <c r="J148" s="166"/>
      <c r="K148" s="167"/>
    </row>
    <row r="149" spans="1:11" ht="18" hidden="1" customHeight="1" x14ac:dyDescent="0.25">
      <c r="A149" s="85"/>
      <c r="B149" s="149"/>
      <c r="C149" s="70"/>
      <c r="D149" s="70"/>
      <c r="E149" s="70"/>
      <c r="F149" s="70"/>
      <c r="G149" s="121"/>
      <c r="H149" s="129"/>
      <c r="I149" s="83"/>
      <c r="J149" s="83"/>
      <c r="K149" s="84"/>
    </row>
    <row r="150" spans="1:11" ht="18" hidden="1" customHeight="1" x14ac:dyDescent="0.25">
      <c r="A150" s="85"/>
      <c r="B150" s="163"/>
      <c r="C150" s="164"/>
      <c r="D150" s="164"/>
      <c r="E150" s="164"/>
      <c r="F150" s="164"/>
      <c r="G150" s="165"/>
      <c r="H150" s="129"/>
      <c r="I150" s="83"/>
      <c r="J150" s="166"/>
      <c r="K150" s="167"/>
    </row>
    <row r="151" spans="1:11" ht="18" hidden="1" customHeight="1" x14ac:dyDescent="0.25">
      <c r="A151" s="85"/>
      <c r="B151" s="163"/>
      <c r="C151" s="164"/>
      <c r="D151" s="164"/>
      <c r="E151" s="164"/>
      <c r="F151" s="164"/>
      <c r="G151" s="165"/>
      <c r="H151" s="129"/>
      <c r="I151" s="83"/>
      <c r="J151" s="166"/>
      <c r="K151" s="167"/>
    </row>
    <row r="152" spans="1:11" ht="28" hidden="1" customHeight="1" x14ac:dyDescent="0.25">
      <c r="A152" s="82"/>
      <c r="B152" s="150"/>
      <c r="C152" s="41"/>
      <c r="D152" s="41"/>
      <c r="E152" s="41"/>
      <c r="F152" s="41"/>
      <c r="G152" s="89"/>
      <c r="H152" s="129"/>
      <c r="I152" s="83"/>
      <c r="J152" s="166"/>
      <c r="K152" s="167"/>
    </row>
    <row r="153" spans="1:11" ht="18" hidden="1" customHeight="1" x14ac:dyDescent="0.25">
      <c r="A153" s="85"/>
      <c r="B153" s="163"/>
      <c r="C153" s="164"/>
      <c r="D153" s="164"/>
      <c r="E153" s="164"/>
      <c r="F153" s="164"/>
      <c r="G153" s="165"/>
      <c r="H153" s="129"/>
      <c r="I153" s="83"/>
      <c r="J153" s="166"/>
      <c r="K153" s="167"/>
    </row>
    <row r="154" spans="1:11" ht="18" hidden="1" customHeight="1" x14ac:dyDescent="0.25">
      <c r="A154" s="85"/>
      <c r="B154" s="163"/>
      <c r="C154" s="164"/>
      <c r="D154" s="164"/>
      <c r="E154" s="164"/>
      <c r="F154" s="164"/>
      <c r="G154" s="165"/>
      <c r="H154" s="129"/>
      <c r="I154" s="83"/>
      <c r="J154" s="166"/>
      <c r="K154" s="167"/>
    </row>
    <row r="155" spans="1:11" ht="18" hidden="1" customHeight="1" x14ac:dyDescent="0.25">
      <c r="A155" s="85"/>
      <c r="B155" s="163"/>
      <c r="C155" s="164"/>
      <c r="D155" s="164"/>
      <c r="E155" s="164"/>
      <c r="F155" s="164"/>
      <c r="G155" s="165"/>
      <c r="H155" s="129"/>
      <c r="I155" s="83"/>
      <c r="J155" s="166"/>
      <c r="K155" s="167"/>
    </row>
    <row r="156" spans="1:11" ht="18" hidden="1" customHeight="1" x14ac:dyDescent="0.25">
      <c r="A156" s="85"/>
      <c r="B156" s="163"/>
      <c r="C156" s="164"/>
      <c r="D156" s="164"/>
      <c r="E156" s="164"/>
      <c r="F156" s="164"/>
      <c r="G156" s="165"/>
      <c r="H156" s="129"/>
      <c r="I156" s="83"/>
      <c r="J156" s="166"/>
      <c r="K156" s="167"/>
    </row>
    <row r="157" spans="1:11" ht="3" hidden="1" customHeight="1" x14ac:dyDescent="0.25">
      <c r="A157" s="85"/>
      <c r="B157" s="163"/>
      <c r="C157" s="164"/>
      <c r="D157" s="164"/>
      <c r="E157" s="164"/>
      <c r="F157" s="164"/>
      <c r="G157" s="165"/>
      <c r="H157" s="129"/>
      <c r="I157" s="83"/>
      <c r="J157" s="166"/>
      <c r="K157" s="167"/>
    </row>
    <row r="158" spans="1:11" ht="1" hidden="1" customHeight="1" x14ac:dyDescent="0.25">
      <c r="A158" s="85"/>
      <c r="B158" s="163"/>
      <c r="C158" s="164"/>
      <c r="D158" s="164"/>
      <c r="E158" s="164"/>
      <c r="F158" s="164"/>
      <c r="G158" s="165"/>
      <c r="H158" s="129"/>
      <c r="I158" s="83"/>
      <c r="J158" s="166"/>
      <c r="K158" s="167"/>
    </row>
    <row r="159" spans="1:11" ht="1" hidden="1" customHeight="1" x14ac:dyDescent="0.25">
      <c r="A159" s="88"/>
      <c r="B159" s="150"/>
      <c r="C159" s="41"/>
      <c r="D159" s="41"/>
      <c r="E159" s="41"/>
      <c r="F159" s="41"/>
      <c r="G159" s="89"/>
      <c r="H159" s="129"/>
      <c r="I159" s="83"/>
      <c r="J159" s="166"/>
      <c r="K159" s="171"/>
    </row>
    <row r="160" spans="1:11" ht="1" hidden="1" customHeight="1" x14ac:dyDescent="0.25">
      <c r="A160" s="85"/>
      <c r="B160" s="163"/>
      <c r="C160" s="164"/>
      <c r="D160" s="164"/>
      <c r="E160" s="164"/>
      <c r="F160" s="164"/>
      <c r="G160" s="165"/>
      <c r="H160" s="129"/>
      <c r="I160" s="83"/>
      <c r="J160" s="166"/>
      <c r="K160" s="167"/>
    </row>
    <row r="161" spans="1:11" ht="1" hidden="1" customHeight="1" x14ac:dyDescent="0.25">
      <c r="A161" s="85"/>
      <c r="B161" s="163"/>
      <c r="C161" s="164"/>
      <c r="D161" s="164"/>
      <c r="E161" s="164"/>
      <c r="F161" s="164"/>
      <c r="G161" s="165"/>
      <c r="H161" s="129"/>
      <c r="I161" s="83"/>
      <c r="J161" s="166"/>
      <c r="K161" s="167"/>
    </row>
    <row r="162" spans="1:11" ht="1" hidden="1" customHeight="1" x14ac:dyDescent="0.25">
      <c r="A162" s="85"/>
      <c r="B162" s="149"/>
      <c r="C162" s="70"/>
      <c r="D162" s="70"/>
      <c r="E162" s="70"/>
      <c r="F162" s="70"/>
      <c r="G162" s="121"/>
      <c r="H162" s="129"/>
      <c r="I162" s="83"/>
      <c r="J162" s="83"/>
      <c r="K162" s="84"/>
    </row>
    <row r="163" spans="1:11" ht="1" hidden="1" customHeight="1" x14ac:dyDescent="0.25">
      <c r="A163" s="82"/>
      <c r="B163" s="150"/>
      <c r="C163" s="41"/>
      <c r="D163" s="41"/>
      <c r="E163" s="41"/>
      <c r="F163" s="41"/>
      <c r="G163" s="89"/>
      <c r="H163" s="129"/>
      <c r="I163" s="83"/>
      <c r="J163" s="166"/>
      <c r="K163" s="167"/>
    </row>
    <row r="164" spans="1:11" ht="1" hidden="1" customHeight="1" x14ac:dyDescent="0.25">
      <c r="A164" s="85"/>
      <c r="B164" s="149"/>
      <c r="C164" s="70"/>
      <c r="D164" s="70"/>
      <c r="E164" s="70"/>
      <c r="F164" s="70"/>
      <c r="G164" s="121"/>
      <c r="H164" s="129"/>
      <c r="I164" s="83"/>
      <c r="J164" s="166"/>
      <c r="K164" s="167"/>
    </row>
    <row r="165" spans="1:11" ht="1" hidden="1" customHeight="1" x14ac:dyDescent="0.25">
      <c r="A165" s="85"/>
      <c r="B165" s="149"/>
      <c r="C165" s="70"/>
      <c r="D165" s="70"/>
      <c r="E165" s="70"/>
      <c r="F165" s="70"/>
      <c r="G165" s="121"/>
      <c r="H165" s="129"/>
      <c r="I165" s="83"/>
      <c r="J165" s="166"/>
      <c r="K165" s="167"/>
    </row>
    <row r="166" spans="1:11" ht="1" hidden="1" customHeight="1" x14ac:dyDescent="0.25">
      <c r="A166" s="85"/>
      <c r="B166" s="149"/>
      <c r="C166" s="70"/>
      <c r="D166" s="70"/>
      <c r="E166" s="70"/>
      <c r="F166" s="70"/>
      <c r="G166" s="121"/>
      <c r="H166" s="129"/>
      <c r="I166" s="83"/>
      <c r="J166" s="166"/>
      <c r="K166" s="167"/>
    </row>
    <row r="167" spans="1:11" ht="1" hidden="1" customHeight="1" x14ac:dyDescent="0.25">
      <c r="A167" s="85"/>
      <c r="B167" s="149"/>
      <c r="C167" s="70"/>
      <c r="D167" s="70"/>
      <c r="E167" s="70"/>
      <c r="F167" s="70"/>
      <c r="G167" s="121"/>
      <c r="H167" s="129"/>
      <c r="I167" s="83"/>
      <c r="J167" s="83"/>
      <c r="K167" s="84"/>
    </row>
    <row r="168" spans="1:11" ht="1" hidden="1" customHeight="1" x14ac:dyDescent="0.25">
      <c r="A168" s="82"/>
      <c r="B168" s="150"/>
      <c r="C168" s="41"/>
      <c r="D168" s="41"/>
      <c r="E168" s="41"/>
      <c r="F168" s="41"/>
      <c r="G168" s="89"/>
      <c r="H168" s="129"/>
      <c r="I168" s="83"/>
      <c r="J168" s="166"/>
      <c r="K168" s="167"/>
    </row>
    <row r="169" spans="1:11" ht="1" hidden="1" customHeight="1" x14ac:dyDescent="0.25">
      <c r="A169" s="85"/>
      <c r="B169" s="149"/>
      <c r="C169" s="70"/>
      <c r="D169" s="70"/>
      <c r="E169" s="70"/>
      <c r="F169" s="70"/>
      <c r="G169" s="121"/>
      <c r="H169" s="129"/>
      <c r="I169" s="83"/>
      <c r="J169" s="166"/>
      <c r="K169" s="167"/>
    </row>
    <row r="170" spans="1:11" ht="1" hidden="1" customHeight="1" x14ac:dyDescent="0.25">
      <c r="A170" s="85"/>
      <c r="B170" s="149"/>
      <c r="C170" s="70"/>
      <c r="D170" s="70"/>
      <c r="E170" s="70"/>
      <c r="F170" s="70"/>
      <c r="G170" s="121"/>
      <c r="H170" s="129"/>
      <c r="I170" s="83"/>
      <c r="J170" s="166"/>
      <c r="K170" s="167"/>
    </row>
    <row r="171" spans="1:11" ht="1" hidden="1" customHeight="1" x14ac:dyDescent="0.25">
      <c r="A171" s="85"/>
      <c r="B171" s="149"/>
      <c r="C171" s="70"/>
      <c r="D171" s="70"/>
      <c r="E171" s="70"/>
      <c r="F171" s="70"/>
      <c r="G171" s="121"/>
      <c r="H171" s="129"/>
      <c r="I171" s="83"/>
      <c r="J171" s="83"/>
      <c r="K171" s="84"/>
    </row>
    <row r="172" spans="1:11" ht="1" hidden="1" customHeight="1" thickBot="1" x14ac:dyDescent="0.3">
      <c r="A172" s="82"/>
      <c r="B172" s="150"/>
      <c r="C172" s="41"/>
      <c r="D172" s="41"/>
      <c r="E172" s="41"/>
      <c r="F172" s="41"/>
      <c r="G172" s="89"/>
      <c r="H172" s="129"/>
      <c r="I172" s="83"/>
      <c r="J172" s="166"/>
      <c r="K172" s="167"/>
    </row>
    <row r="173" spans="1:11" ht="1" hidden="1" customHeight="1" thickBot="1" x14ac:dyDescent="0.3">
      <c r="A173" s="85"/>
      <c r="B173" s="149"/>
      <c r="C173" s="158"/>
      <c r="D173" s="90"/>
      <c r="E173" s="158"/>
      <c r="F173" s="90"/>
      <c r="G173" s="121"/>
      <c r="H173" s="129"/>
      <c r="I173" s="83"/>
      <c r="J173" s="166"/>
      <c r="K173" s="167"/>
    </row>
    <row r="174" spans="1:11" ht="18" hidden="1" customHeight="1" thickBot="1" x14ac:dyDescent="0.3">
      <c r="A174" s="85"/>
      <c r="B174" s="149"/>
      <c r="C174" s="158"/>
      <c r="D174" s="90"/>
      <c r="E174" s="158"/>
      <c r="F174" s="90"/>
      <c r="G174" s="121"/>
      <c r="H174" s="129"/>
      <c r="I174" s="83"/>
      <c r="J174" s="166"/>
      <c r="K174" s="167"/>
    </row>
    <row r="175" spans="1:11" ht="18" hidden="1" customHeight="1" x14ac:dyDescent="0.25">
      <c r="A175" s="85"/>
      <c r="B175" s="149"/>
      <c r="C175" s="70"/>
      <c r="D175" s="70"/>
      <c r="E175" s="70"/>
      <c r="F175" s="70"/>
      <c r="G175" s="121"/>
      <c r="H175" s="129"/>
      <c r="I175" s="83"/>
      <c r="J175" s="83"/>
      <c r="K175" s="84"/>
    </row>
    <row r="176" spans="1:11" ht="18" hidden="1" customHeight="1" x14ac:dyDescent="0.25">
      <c r="A176" s="85"/>
      <c r="B176" s="149"/>
      <c r="C176" s="70"/>
      <c r="D176" s="70"/>
      <c r="E176" s="70"/>
      <c r="F176" s="70"/>
      <c r="G176" s="121"/>
      <c r="H176" s="129"/>
      <c r="I176" s="83"/>
      <c r="J176" s="83"/>
      <c r="K176" s="84"/>
    </row>
    <row r="177" spans="1:11" ht="18" hidden="1" customHeight="1" x14ac:dyDescent="0.25">
      <c r="A177" s="85"/>
      <c r="B177" s="149"/>
      <c r="C177" s="70"/>
      <c r="D177" s="70"/>
      <c r="E177" s="70"/>
      <c r="F177" s="70"/>
      <c r="G177" s="121"/>
      <c r="H177" s="129"/>
      <c r="I177" s="83"/>
      <c r="J177" s="83"/>
      <c r="K177" s="84"/>
    </row>
    <row r="178" spans="1:11" ht="18" hidden="1" customHeight="1" x14ac:dyDescent="0.25">
      <c r="A178" s="85"/>
      <c r="B178" s="149"/>
      <c r="C178" s="70"/>
      <c r="D178" s="70"/>
      <c r="E178" s="70"/>
      <c r="F178" s="70"/>
      <c r="G178" s="121"/>
      <c r="H178" s="129"/>
      <c r="I178" s="83"/>
      <c r="J178" s="83"/>
      <c r="K178" s="84"/>
    </row>
    <row r="179" spans="1:11" ht="18" hidden="1" customHeight="1" x14ac:dyDescent="0.25">
      <c r="A179" s="85"/>
      <c r="B179" s="149"/>
      <c r="C179" s="70"/>
      <c r="D179" s="70"/>
      <c r="E179" s="70"/>
      <c r="F179" s="70"/>
      <c r="G179" s="121"/>
      <c r="H179" s="129"/>
      <c r="I179" s="83"/>
      <c r="J179" s="83"/>
      <c r="K179" s="84"/>
    </row>
    <row r="180" spans="1:11" ht="18" hidden="1" customHeight="1" x14ac:dyDescent="0.25">
      <c r="A180" s="85"/>
      <c r="B180" s="149"/>
      <c r="C180" s="70"/>
      <c r="D180" s="70"/>
      <c r="E180" s="70"/>
      <c r="F180" s="70"/>
      <c r="G180" s="121"/>
      <c r="H180" s="129"/>
      <c r="I180" s="83"/>
      <c r="J180" s="83"/>
      <c r="K180" s="84"/>
    </row>
    <row r="181" spans="1:11" ht="18" hidden="1" customHeight="1" x14ac:dyDescent="0.25">
      <c r="A181" s="85"/>
      <c r="B181" s="149"/>
      <c r="C181" s="70"/>
      <c r="D181" s="70"/>
      <c r="E181" s="70"/>
      <c r="F181" s="70"/>
      <c r="G181" s="121"/>
      <c r="H181" s="129"/>
      <c r="I181" s="83"/>
      <c r="J181" s="83"/>
      <c r="K181" s="84"/>
    </row>
    <row r="182" spans="1:11" ht="18" hidden="1" customHeight="1" x14ac:dyDescent="0.25">
      <c r="A182" s="85"/>
      <c r="B182" s="149"/>
      <c r="C182" s="70"/>
      <c r="D182" s="70"/>
      <c r="E182" s="70"/>
      <c r="F182" s="70"/>
      <c r="G182" s="121"/>
      <c r="H182" s="129"/>
      <c r="I182" s="83"/>
      <c r="J182" s="83"/>
      <c r="K182" s="84"/>
    </row>
    <row r="183" spans="1:11" ht="18" hidden="1" customHeight="1" x14ac:dyDescent="0.25">
      <c r="A183" s="85"/>
      <c r="B183" s="149"/>
      <c r="C183" s="70"/>
      <c r="D183" s="70"/>
      <c r="E183" s="70"/>
      <c r="F183" s="70"/>
      <c r="G183" s="121"/>
      <c r="H183" s="129"/>
      <c r="I183" s="83"/>
      <c r="J183" s="83"/>
      <c r="K183" s="84"/>
    </row>
    <row r="184" spans="1:11" ht="18" hidden="1" customHeight="1" x14ac:dyDescent="0.25">
      <c r="A184" s="85"/>
      <c r="B184" s="149"/>
      <c r="C184" s="70"/>
      <c r="D184" s="70"/>
      <c r="E184" s="70"/>
      <c r="F184" s="70"/>
      <c r="G184" s="121"/>
      <c r="H184" s="129"/>
      <c r="I184" s="83"/>
      <c r="J184" s="83"/>
      <c r="K184" s="84"/>
    </row>
    <row r="185" spans="1:11" ht="18" hidden="1" customHeight="1" x14ac:dyDescent="0.25">
      <c r="A185" s="85"/>
      <c r="B185" s="149"/>
      <c r="C185" s="70"/>
      <c r="D185" s="70"/>
      <c r="E185" s="70"/>
      <c r="F185" s="70"/>
      <c r="G185" s="121"/>
      <c r="H185" s="129"/>
      <c r="I185" s="83"/>
      <c r="J185" s="83"/>
      <c r="K185" s="84"/>
    </row>
    <row r="186" spans="1:11" ht="18" hidden="1" customHeight="1" x14ac:dyDescent="0.25">
      <c r="A186" s="85"/>
      <c r="B186" s="149"/>
      <c r="C186" s="70"/>
      <c r="D186" s="70"/>
      <c r="E186" s="70"/>
      <c r="F186" s="70"/>
      <c r="G186" s="121"/>
      <c r="H186" s="129"/>
      <c r="I186" s="83"/>
      <c r="J186" s="83"/>
      <c r="K186" s="84"/>
    </row>
    <row r="187" spans="1:11" ht="18" hidden="1" customHeight="1" x14ac:dyDescent="0.25">
      <c r="A187" s="85"/>
      <c r="B187" s="149"/>
      <c r="C187" s="70"/>
      <c r="D187" s="70"/>
      <c r="E187" s="70"/>
      <c r="F187" s="70"/>
      <c r="G187" s="121"/>
      <c r="H187" s="129"/>
      <c r="I187" s="83"/>
      <c r="J187" s="83"/>
      <c r="K187" s="84"/>
    </row>
    <row r="188" spans="1:11" ht="18" hidden="1" customHeight="1" x14ac:dyDescent="0.25">
      <c r="A188" s="85"/>
      <c r="B188" s="149"/>
      <c r="C188" s="70"/>
      <c r="D188" s="70"/>
      <c r="E188" s="70"/>
      <c r="F188" s="70"/>
      <c r="G188" s="121"/>
      <c r="H188" s="129"/>
      <c r="I188" s="83"/>
      <c r="J188" s="83"/>
      <c r="K188" s="84"/>
    </row>
    <row r="189" spans="1:11" ht="16" hidden="1" customHeight="1" x14ac:dyDescent="0.25">
      <c r="A189" s="85"/>
      <c r="B189" s="149"/>
      <c r="C189" s="70"/>
      <c r="D189" s="70"/>
      <c r="E189" s="70"/>
      <c r="F189" s="70"/>
      <c r="G189" s="121"/>
      <c r="H189" s="129"/>
      <c r="I189" s="83"/>
      <c r="J189" s="83"/>
      <c r="K189" s="84"/>
    </row>
    <row r="190" spans="1:11" ht="28" hidden="1" customHeight="1" x14ac:dyDescent="0.25">
      <c r="A190" s="85"/>
      <c r="B190" s="149"/>
      <c r="C190" s="70"/>
      <c r="D190" s="70"/>
      <c r="E190" s="70"/>
      <c r="F190" s="70"/>
      <c r="G190" s="121"/>
      <c r="H190" s="129"/>
      <c r="I190" s="83"/>
      <c r="J190" s="83"/>
      <c r="K190" s="84"/>
    </row>
    <row r="191" spans="1:11" ht="1" hidden="1" customHeight="1" x14ac:dyDescent="0.25">
      <c r="A191" s="85"/>
      <c r="B191" s="149"/>
      <c r="C191" s="70"/>
      <c r="D191" s="70"/>
      <c r="E191" s="70"/>
      <c r="F191" s="70"/>
      <c r="G191" s="121"/>
      <c r="H191" s="129"/>
      <c r="I191" s="83"/>
      <c r="J191" s="83"/>
      <c r="K191" s="84"/>
    </row>
    <row r="192" spans="1:11" ht="1" hidden="1" customHeight="1" x14ac:dyDescent="0.25">
      <c r="A192" s="85"/>
      <c r="B192" s="149"/>
      <c r="C192" s="70"/>
      <c r="D192" s="70"/>
      <c r="E192" s="70"/>
      <c r="F192" s="70"/>
      <c r="G192" s="121"/>
      <c r="H192" s="129"/>
      <c r="I192" s="83"/>
      <c r="J192" s="83"/>
      <c r="K192" s="84"/>
    </row>
    <row r="193" spans="1:11" ht="1" hidden="1" customHeight="1" x14ac:dyDescent="0.25">
      <c r="A193" s="85"/>
      <c r="B193" s="149"/>
      <c r="C193" s="70"/>
      <c r="D193" s="70"/>
      <c r="E193" s="70"/>
      <c r="F193" s="70"/>
      <c r="G193" s="121"/>
      <c r="H193" s="129"/>
      <c r="I193" s="83"/>
      <c r="J193" s="83"/>
      <c r="K193" s="84"/>
    </row>
    <row r="194" spans="1:11" ht="1" hidden="1" customHeight="1" x14ac:dyDescent="0.25">
      <c r="A194" s="85"/>
      <c r="B194" s="149"/>
      <c r="C194" s="70"/>
      <c r="D194" s="70"/>
      <c r="E194" s="70"/>
      <c r="F194" s="70"/>
      <c r="G194" s="121"/>
      <c r="H194" s="129"/>
      <c r="I194" s="83"/>
      <c r="J194" s="83"/>
      <c r="K194" s="84"/>
    </row>
    <row r="195" spans="1:11" ht="1" hidden="1" customHeight="1" x14ac:dyDescent="0.25">
      <c r="A195" s="85"/>
      <c r="B195" s="149"/>
      <c r="C195" s="70"/>
      <c r="D195" s="70"/>
      <c r="E195" s="70"/>
      <c r="F195" s="70"/>
      <c r="G195" s="121"/>
      <c r="H195" s="129"/>
      <c r="I195" s="83"/>
      <c r="J195" s="83"/>
      <c r="K195" s="84"/>
    </row>
    <row r="196" spans="1:11" ht="1" hidden="1" customHeight="1" x14ac:dyDescent="0.25">
      <c r="A196" s="85"/>
      <c r="B196" s="151"/>
      <c r="G196" s="91"/>
      <c r="H196" s="129"/>
      <c r="I196" s="83"/>
      <c r="J196" s="83"/>
      <c r="K196" s="84"/>
    </row>
    <row r="197" spans="1:11" ht="1" hidden="1" customHeight="1" x14ac:dyDescent="0.25">
      <c r="A197" s="88"/>
      <c r="B197" s="150"/>
      <c r="C197" s="41"/>
      <c r="D197" s="41"/>
      <c r="E197" s="41"/>
      <c r="F197" s="41"/>
      <c r="G197" s="89"/>
      <c r="H197" s="129"/>
      <c r="I197" s="83"/>
      <c r="J197" s="166"/>
      <c r="K197" s="167"/>
    </row>
    <row r="198" spans="1:11" ht="1" hidden="1" customHeight="1" x14ac:dyDescent="0.25">
      <c r="A198" s="85"/>
      <c r="B198" s="163"/>
      <c r="C198" s="164"/>
      <c r="D198" s="164"/>
      <c r="E198" s="164"/>
      <c r="F198" s="164"/>
      <c r="G198" s="165"/>
      <c r="H198" s="129"/>
      <c r="I198" s="83"/>
      <c r="J198" s="166"/>
      <c r="K198" s="167"/>
    </row>
    <row r="199" spans="1:11" ht="1" hidden="1" customHeight="1" x14ac:dyDescent="0.25">
      <c r="A199" s="85"/>
      <c r="B199" s="163"/>
      <c r="C199" s="164"/>
      <c r="D199" s="164"/>
      <c r="E199" s="164"/>
      <c r="F199" s="164"/>
      <c r="G199" s="165"/>
      <c r="H199" s="129"/>
      <c r="I199" s="83"/>
      <c r="J199" s="166"/>
      <c r="K199" s="167"/>
    </row>
    <row r="200" spans="1:11" ht="1" hidden="1" customHeight="1" x14ac:dyDescent="0.25">
      <c r="A200" s="85"/>
      <c r="B200" s="163"/>
      <c r="C200" s="164"/>
      <c r="D200" s="164"/>
      <c r="E200" s="164"/>
      <c r="F200" s="164"/>
      <c r="G200" s="165"/>
      <c r="H200" s="129"/>
      <c r="I200" s="83"/>
      <c r="J200" s="166"/>
      <c r="K200" s="167"/>
    </row>
    <row r="201" spans="1:11" ht="1" hidden="1" customHeight="1" x14ac:dyDescent="0.25">
      <c r="A201" s="85"/>
      <c r="B201" s="163"/>
      <c r="C201" s="164"/>
      <c r="D201" s="164"/>
      <c r="E201" s="164"/>
      <c r="F201" s="164"/>
      <c r="G201" s="165"/>
      <c r="H201" s="129"/>
      <c r="I201" s="83"/>
      <c r="J201" s="166"/>
      <c r="K201" s="167"/>
    </row>
    <row r="202" spans="1:11" ht="1" hidden="1" customHeight="1" x14ac:dyDescent="0.25">
      <c r="A202" s="85"/>
      <c r="B202" s="163"/>
      <c r="C202" s="164"/>
      <c r="D202" s="164"/>
      <c r="E202" s="164"/>
      <c r="F202" s="164"/>
      <c r="G202" s="165"/>
      <c r="H202" s="129"/>
      <c r="I202" s="83"/>
      <c r="J202" s="166"/>
      <c r="K202" s="167"/>
    </row>
    <row r="203" spans="1:11" ht="1" hidden="1" customHeight="1" x14ac:dyDescent="0.25">
      <c r="A203" s="85"/>
      <c r="B203" s="163"/>
      <c r="C203" s="164"/>
      <c r="D203" s="164"/>
      <c r="E203" s="164"/>
      <c r="F203" s="164"/>
      <c r="G203" s="165"/>
      <c r="H203" s="129"/>
      <c r="I203" s="83"/>
      <c r="J203" s="166"/>
      <c r="K203" s="167"/>
    </row>
    <row r="204" spans="1:11" ht="1" hidden="1" customHeight="1" x14ac:dyDescent="0.25">
      <c r="A204" s="92"/>
      <c r="B204" s="163"/>
      <c r="C204" s="164"/>
      <c r="D204" s="164"/>
      <c r="E204" s="164"/>
      <c r="F204" s="164"/>
      <c r="G204" s="165"/>
      <c r="H204" s="129"/>
      <c r="I204" s="83"/>
      <c r="J204" s="166"/>
      <c r="K204" s="167"/>
    </row>
    <row r="205" spans="1:11" ht="1" hidden="1" customHeight="1" x14ac:dyDescent="0.25">
      <c r="A205" s="92"/>
      <c r="B205" s="163"/>
      <c r="C205" s="164"/>
      <c r="D205" s="164"/>
      <c r="E205" s="164"/>
      <c r="F205" s="164"/>
      <c r="G205" s="165"/>
      <c r="H205" s="129"/>
      <c r="I205" s="83"/>
      <c r="J205" s="166"/>
      <c r="K205" s="167"/>
    </row>
    <row r="206" spans="1:11" ht="1" hidden="1" customHeight="1" x14ac:dyDescent="0.25">
      <c r="A206" s="92"/>
      <c r="B206" s="150"/>
      <c r="C206" s="41"/>
      <c r="D206" s="41"/>
      <c r="E206" s="41"/>
      <c r="F206" s="41"/>
      <c r="G206" s="89"/>
      <c r="H206" s="129"/>
      <c r="I206" s="83"/>
      <c r="J206" s="166" t="str">
        <f>IF(A206=0," ",A206*I206)</f>
        <v xml:space="preserve"> </v>
      </c>
      <c r="K206" s="167"/>
    </row>
    <row r="207" spans="1:11" ht="1" hidden="1" customHeight="1" x14ac:dyDescent="0.25">
      <c r="A207" s="88"/>
      <c r="B207" s="150"/>
      <c r="C207" s="41"/>
      <c r="D207" s="41"/>
      <c r="E207" s="41"/>
      <c r="F207" s="41"/>
      <c r="G207" s="89"/>
      <c r="H207" s="129"/>
      <c r="I207" s="83"/>
      <c r="J207" s="166" t="str">
        <f>IF(A207=0," ",A207*I207)</f>
        <v xml:space="preserve"> </v>
      </c>
      <c r="K207" s="167"/>
    </row>
    <row r="208" spans="1:11" ht="18" customHeight="1" x14ac:dyDescent="0.25">
      <c r="A208" s="85"/>
      <c r="B208" s="149" t="s">
        <v>44</v>
      </c>
      <c r="C208" s="70"/>
      <c r="D208" s="70"/>
      <c r="E208" s="70"/>
      <c r="F208" s="70"/>
      <c r="G208" s="121"/>
      <c r="H208" s="129">
        <f>I208/1.1</f>
        <v>13.545454545454545</v>
      </c>
      <c r="I208" s="83">
        <v>14.9</v>
      </c>
      <c r="J208" s="166" t="str">
        <f>IF(A208=0," ",A208*I208)</f>
        <v xml:space="preserve"> </v>
      </c>
      <c r="K208" s="167"/>
    </row>
    <row r="209" spans="1:11" ht="18" customHeight="1" x14ac:dyDescent="0.25">
      <c r="A209" s="85"/>
      <c r="B209" s="149" t="s">
        <v>45</v>
      </c>
      <c r="C209" s="70"/>
      <c r="D209" s="70"/>
      <c r="E209" s="70"/>
      <c r="F209" s="70"/>
      <c r="G209" s="121"/>
      <c r="H209" s="129">
        <f>I209/1.1</f>
        <v>24.18181818181818</v>
      </c>
      <c r="I209" s="83">
        <v>26.6</v>
      </c>
      <c r="J209" s="166" t="str">
        <f>IF(A209=0," ",A209*I209)</f>
        <v xml:space="preserve"> </v>
      </c>
      <c r="K209" s="167"/>
    </row>
    <row r="210" spans="1:11" ht="18" customHeight="1" x14ac:dyDescent="0.25">
      <c r="A210" s="82"/>
      <c r="B210" s="148" t="s">
        <v>155</v>
      </c>
      <c r="C210" s="70"/>
      <c r="D210" s="70"/>
      <c r="E210" s="70"/>
      <c r="F210" s="70"/>
      <c r="G210" s="121"/>
      <c r="H210" s="129"/>
      <c r="I210" s="83"/>
      <c r="J210" s="83"/>
      <c r="K210" s="84"/>
    </row>
    <row r="211" spans="1:11" ht="18" customHeight="1" x14ac:dyDescent="0.25">
      <c r="A211" s="85"/>
      <c r="B211" s="149" t="s">
        <v>49</v>
      </c>
      <c r="C211" s="70"/>
      <c r="D211" s="70"/>
      <c r="E211" s="70"/>
      <c r="F211" s="70"/>
      <c r="G211" s="121"/>
      <c r="H211" s="129">
        <f>I211/1.1</f>
        <v>48.727272727272727</v>
      </c>
      <c r="I211" s="83">
        <v>53.6</v>
      </c>
      <c r="J211" s="166" t="str">
        <f>IF(A211=0," ",A211*I211)</f>
        <v xml:space="preserve"> </v>
      </c>
      <c r="K211" s="167"/>
    </row>
    <row r="212" spans="1:11" ht="18" customHeight="1" x14ac:dyDescent="0.25">
      <c r="A212" s="85"/>
      <c r="B212" s="149" t="s">
        <v>50</v>
      </c>
      <c r="C212" s="70"/>
      <c r="D212" s="70"/>
      <c r="E212" s="70"/>
      <c r="F212" s="70"/>
      <c r="G212" s="121"/>
      <c r="H212" s="129">
        <f>I212/1.1</f>
        <v>20.454545454545453</v>
      </c>
      <c r="I212" s="83">
        <v>22.5</v>
      </c>
      <c r="J212" s="166" t="str">
        <f>IF(A212=0," ",A212*I212)</f>
        <v xml:space="preserve"> </v>
      </c>
      <c r="K212" s="167"/>
    </row>
    <row r="213" spans="1:11" ht="18" customHeight="1" x14ac:dyDescent="0.25">
      <c r="A213" s="85"/>
      <c r="B213" s="149" t="s">
        <v>51</v>
      </c>
      <c r="C213" s="70"/>
      <c r="D213" s="70"/>
      <c r="E213" s="70"/>
      <c r="F213" s="70"/>
      <c r="G213" s="121"/>
      <c r="H213" s="129">
        <f>I213/1.1</f>
        <v>20.454545454545453</v>
      </c>
      <c r="I213" s="83">
        <v>22.5</v>
      </c>
      <c r="J213" s="166" t="str">
        <f>IF(A213=0," ",A213*I213)</f>
        <v xml:space="preserve"> </v>
      </c>
      <c r="K213" s="167"/>
    </row>
    <row r="214" spans="1:11" ht="18" customHeight="1" x14ac:dyDescent="0.25">
      <c r="A214" s="85"/>
      <c r="B214" s="149" t="s">
        <v>52</v>
      </c>
      <c r="C214" s="70"/>
      <c r="D214" s="70"/>
      <c r="E214" s="70"/>
      <c r="F214" s="70"/>
      <c r="G214" s="121"/>
      <c r="H214" s="129">
        <f>I214/1.1</f>
        <v>20.454545454545453</v>
      </c>
      <c r="I214" s="83">
        <v>22.5</v>
      </c>
      <c r="J214" s="166" t="str">
        <f>IF(A214=0," ",A214*I214)</f>
        <v xml:space="preserve"> </v>
      </c>
      <c r="K214" s="167"/>
    </row>
    <row r="215" spans="1:11" ht="18" customHeight="1" x14ac:dyDescent="0.25">
      <c r="A215" s="85"/>
      <c r="B215" s="149" t="s">
        <v>53</v>
      </c>
      <c r="C215" s="70"/>
      <c r="D215" s="70"/>
      <c r="E215" s="70"/>
      <c r="F215" s="70"/>
      <c r="G215" s="121"/>
      <c r="H215" s="129">
        <f>I215/1.1</f>
        <v>20.454545454545453</v>
      </c>
      <c r="I215" s="83">
        <v>22.5</v>
      </c>
      <c r="J215" s="166" t="str">
        <f>IF(A215=0," ",A215*I215)</f>
        <v xml:space="preserve"> </v>
      </c>
      <c r="K215" s="167"/>
    </row>
    <row r="216" spans="1:11" ht="18" customHeight="1" x14ac:dyDescent="0.25">
      <c r="A216" s="82"/>
      <c r="B216" s="148" t="s">
        <v>54</v>
      </c>
      <c r="C216" s="70"/>
      <c r="D216" s="70"/>
      <c r="E216" s="70"/>
      <c r="F216" s="70"/>
      <c r="G216" s="121"/>
      <c r="H216" s="129"/>
      <c r="I216" s="83"/>
      <c r="J216" s="83"/>
      <c r="K216" s="84"/>
    </row>
    <row r="217" spans="1:11" ht="18" customHeight="1" x14ac:dyDescent="0.25">
      <c r="A217" s="85"/>
      <c r="B217" s="149" t="s">
        <v>55</v>
      </c>
      <c r="C217" s="70"/>
      <c r="D217" s="70"/>
      <c r="E217" s="70"/>
      <c r="F217" s="70"/>
      <c r="G217" s="121"/>
      <c r="H217" s="129">
        <f>I217/1.1</f>
        <v>28.36363636363636</v>
      </c>
      <c r="I217" s="83">
        <v>31.2</v>
      </c>
      <c r="J217" s="166" t="str">
        <f>IF(A217=0," ",A217*I217)</f>
        <v xml:space="preserve"> </v>
      </c>
      <c r="K217" s="167"/>
    </row>
    <row r="218" spans="1:11" ht="18" customHeight="1" x14ac:dyDescent="0.25">
      <c r="A218" s="85"/>
      <c r="B218" s="149" t="s">
        <v>58</v>
      </c>
      <c r="C218" s="70"/>
      <c r="D218" s="70"/>
      <c r="E218" s="70"/>
      <c r="F218" s="70"/>
      <c r="G218" s="121"/>
      <c r="H218" s="129">
        <f>I218/1.1</f>
        <v>53.36363636363636</v>
      </c>
      <c r="I218" s="83">
        <v>58.7</v>
      </c>
      <c r="J218" s="166" t="str">
        <f>IF(A218=0," ",A218*I218)</f>
        <v xml:space="preserve"> </v>
      </c>
      <c r="K218" s="167"/>
    </row>
    <row r="219" spans="1:11" ht="18" customHeight="1" x14ac:dyDescent="0.25">
      <c r="A219" s="82"/>
      <c r="B219" s="148" t="s">
        <v>56</v>
      </c>
      <c r="C219" s="70"/>
      <c r="D219" s="70"/>
      <c r="E219" s="70"/>
      <c r="F219" s="70"/>
      <c r="G219" s="121"/>
      <c r="H219" s="129"/>
      <c r="I219" s="83"/>
      <c r="J219" s="83"/>
      <c r="K219" s="84"/>
    </row>
    <row r="220" spans="1:11" ht="18" customHeight="1" x14ac:dyDescent="0.25">
      <c r="A220" s="85"/>
      <c r="B220" s="149" t="s">
        <v>57</v>
      </c>
      <c r="C220" s="70"/>
      <c r="D220" s="70"/>
      <c r="E220" s="70"/>
      <c r="F220" s="70"/>
      <c r="G220" s="121"/>
      <c r="H220" s="129">
        <f>I220/1.1</f>
        <v>22.818181818181817</v>
      </c>
      <c r="I220" s="83">
        <v>25.1</v>
      </c>
      <c r="J220" s="166" t="str">
        <f>IF(A220=0," ",A220*I220)</f>
        <v xml:space="preserve"> </v>
      </c>
      <c r="K220" s="167"/>
    </row>
    <row r="221" spans="1:11" ht="18" customHeight="1" x14ac:dyDescent="0.25">
      <c r="A221" s="85"/>
      <c r="B221" s="149" t="s">
        <v>59</v>
      </c>
      <c r="C221" s="70"/>
      <c r="D221" s="70"/>
      <c r="E221" s="70"/>
      <c r="F221" s="70"/>
      <c r="G221" s="121"/>
      <c r="H221" s="129">
        <f>I221/1.1</f>
        <v>22.818181818181817</v>
      </c>
      <c r="I221" s="83">
        <v>25.1</v>
      </c>
      <c r="J221" s="166" t="str">
        <f>IF(A221=0," ",A221*I221)</f>
        <v xml:space="preserve"> </v>
      </c>
      <c r="K221" s="167"/>
    </row>
    <row r="222" spans="1:11" ht="18" customHeight="1" x14ac:dyDescent="0.25">
      <c r="A222" s="92"/>
      <c r="B222" s="149" t="s">
        <v>60</v>
      </c>
      <c r="C222" s="70"/>
      <c r="D222" s="70"/>
      <c r="E222" s="70"/>
      <c r="F222" s="70"/>
      <c r="G222" s="121"/>
      <c r="H222" s="129">
        <f>I222/1.1</f>
        <v>22.818181818181817</v>
      </c>
      <c r="I222" s="83">
        <v>25.1</v>
      </c>
      <c r="J222" s="166" t="str">
        <f>IF(A222=0," ",A222*I222)</f>
        <v xml:space="preserve"> </v>
      </c>
      <c r="K222" s="167"/>
    </row>
    <row r="223" spans="1:11" ht="9" customHeight="1" x14ac:dyDescent="0.25">
      <c r="A223" s="140"/>
      <c r="B223" s="149"/>
      <c r="C223" s="70"/>
      <c r="D223" s="70"/>
      <c r="E223" s="70"/>
      <c r="F223" s="70"/>
      <c r="G223" s="121"/>
      <c r="H223" s="129"/>
      <c r="I223" s="83"/>
      <c r="J223" s="83"/>
      <c r="K223" s="84"/>
    </row>
    <row r="224" spans="1:11" ht="28" customHeight="1" x14ac:dyDescent="0.25">
      <c r="A224" s="95"/>
      <c r="B224" s="150" t="s">
        <v>169</v>
      </c>
      <c r="C224" s="41"/>
      <c r="D224" s="41"/>
      <c r="E224" s="41"/>
      <c r="F224" s="41"/>
      <c r="G224" s="89"/>
      <c r="H224" s="129"/>
      <c r="I224" s="83"/>
      <c r="J224" s="166" t="str">
        <f>IF(A224=0," ",A224*I224)</f>
        <v xml:space="preserve"> </v>
      </c>
      <c r="K224" s="167"/>
    </row>
    <row r="225" spans="1:11" ht="24" customHeight="1" x14ac:dyDescent="0.25">
      <c r="A225" s="86"/>
      <c r="B225" s="152" t="s">
        <v>222</v>
      </c>
      <c r="C225" s="70"/>
      <c r="D225" s="70"/>
      <c r="E225" s="70"/>
      <c r="F225" s="70"/>
      <c r="G225" s="121"/>
      <c r="H225" s="129"/>
      <c r="I225" s="83"/>
      <c r="J225" s="83"/>
      <c r="K225" s="84"/>
    </row>
    <row r="226" spans="1:11" ht="18" customHeight="1" x14ac:dyDescent="0.25">
      <c r="A226" s="139"/>
      <c r="B226" s="149" t="s">
        <v>170</v>
      </c>
      <c r="C226" s="70"/>
      <c r="D226" s="70"/>
      <c r="E226" s="70"/>
      <c r="F226" s="70"/>
      <c r="G226" s="121"/>
      <c r="H226" s="129">
        <f t="shared" ref="H226:H231" si="5">I226/1.1</f>
        <v>5.4090909090909092</v>
      </c>
      <c r="I226" s="83">
        <v>5.95</v>
      </c>
      <c r="J226" s="166" t="str">
        <f t="shared" ref="J226:J231" si="6">IF(A226=0," ",A226*I226)</f>
        <v xml:space="preserve"> </v>
      </c>
      <c r="K226" s="167"/>
    </row>
    <row r="227" spans="1:11" ht="18" customHeight="1" x14ac:dyDescent="0.25">
      <c r="A227" s="85"/>
      <c r="B227" s="149" t="s">
        <v>171</v>
      </c>
      <c r="C227" s="70"/>
      <c r="D227" s="70"/>
      <c r="E227" s="70"/>
      <c r="F227" s="70"/>
      <c r="G227" s="121"/>
      <c r="H227" s="129">
        <f t="shared" si="5"/>
        <v>8.2727272727272716</v>
      </c>
      <c r="I227" s="83">
        <v>9.1</v>
      </c>
      <c r="J227" s="166" t="str">
        <f t="shared" si="6"/>
        <v xml:space="preserve"> </v>
      </c>
      <c r="K227" s="167"/>
    </row>
    <row r="228" spans="1:11" ht="18" customHeight="1" x14ac:dyDescent="0.25">
      <c r="A228" s="85"/>
      <c r="B228" s="149" t="s">
        <v>172</v>
      </c>
      <c r="C228" s="70"/>
      <c r="D228" s="70"/>
      <c r="E228" s="70"/>
      <c r="F228" s="70"/>
      <c r="G228" s="121"/>
      <c r="H228" s="129">
        <f t="shared" si="5"/>
        <v>8.9090909090909083</v>
      </c>
      <c r="I228" s="83">
        <v>9.8000000000000007</v>
      </c>
      <c r="J228" s="166" t="str">
        <f t="shared" si="6"/>
        <v xml:space="preserve"> </v>
      </c>
      <c r="K228" s="167"/>
    </row>
    <row r="229" spans="1:11" ht="18" customHeight="1" x14ac:dyDescent="0.25">
      <c r="A229" s="85"/>
      <c r="B229" s="149" t="s">
        <v>173</v>
      </c>
      <c r="C229" s="70"/>
      <c r="D229" s="70"/>
      <c r="E229" s="70"/>
      <c r="F229" s="70"/>
      <c r="G229" s="121"/>
      <c r="H229" s="129">
        <f t="shared" si="5"/>
        <v>9.545454545454545</v>
      </c>
      <c r="I229" s="83">
        <v>10.5</v>
      </c>
      <c r="J229" s="166" t="str">
        <f t="shared" si="6"/>
        <v xml:space="preserve"> </v>
      </c>
      <c r="K229" s="167"/>
    </row>
    <row r="230" spans="1:11" ht="18" customHeight="1" x14ac:dyDescent="0.25">
      <c r="A230" s="85"/>
      <c r="B230" s="149" t="s">
        <v>174</v>
      </c>
      <c r="C230" s="70"/>
      <c r="D230" s="70"/>
      <c r="E230" s="70"/>
      <c r="F230" s="70"/>
      <c r="G230" s="121"/>
      <c r="H230" s="129">
        <f t="shared" si="5"/>
        <v>13.545454545454545</v>
      </c>
      <c r="I230" s="83">
        <v>14.9</v>
      </c>
      <c r="J230" s="166" t="str">
        <f t="shared" si="6"/>
        <v xml:space="preserve"> </v>
      </c>
      <c r="K230" s="167"/>
    </row>
    <row r="231" spans="1:11" ht="18" customHeight="1" x14ac:dyDescent="0.25">
      <c r="A231" s="85"/>
      <c r="B231" s="149" t="s">
        <v>175</v>
      </c>
      <c r="C231" s="70"/>
      <c r="D231" s="70"/>
      <c r="E231" s="70"/>
      <c r="F231" s="70"/>
      <c r="G231" s="121"/>
      <c r="H231" s="129">
        <f t="shared" si="5"/>
        <v>80</v>
      </c>
      <c r="I231" s="83">
        <v>88</v>
      </c>
      <c r="J231" s="166" t="str">
        <f t="shared" si="6"/>
        <v xml:space="preserve"> </v>
      </c>
      <c r="K231" s="167"/>
    </row>
    <row r="232" spans="1:11" ht="24" customHeight="1" x14ac:dyDescent="0.25">
      <c r="A232" s="82"/>
      <c r="B232" s="152" t="s">
        <v>223</v>
      </c>
      <c r="C232" s="70"/>
      <c r="D232" s="70"/>
      <c r="E232" s="70"/>
      <c r="F232" s="70"/>
      <c r="G232" s="121"/>
      <c r="H232" s="129"/>
      <c r="I232" s="83"/>
      <c r="J232" s="83"/>
      <c r="K232" s="84"/>
    </row>
    <row r="233" spans="1:11" ht="18" customHeight="1" x14ac:dyDescent="0.25">
      <c r="A233" s="85"/>
      <c r="B233" s="149" t="s">
        <v>236</v>
      </c>
      <c r="C233" s="70"/>
      <c r="D233" s="70"/>
      <c r="E233" s="70"/>
      <c r="F233" s="70"/>
      <c r="G233" s="121"/>
      <c r="H233" s="129">
        <f>I233/1.1</f>
        <v>5.4090909090909092</v>
      </c>
      <c r="I233" s="83">
        <v>5.95</v>
      </c>
      <c r="J233" s="166" t="str">
        <f>IF(A233=0," ",A233*I233)</f>
        <v xml:space="preserve"> </v>
      </c>
      <c r="K233" s="167"/>
    </row>
    <row r="234" spans="1:11" ht="18" customHeight="1" x14ac:dyDescent="0.25">
      <c r="A234" s="85"/>
      <c r="B234" s="149" t="s">
        <v>176</v>
      </c>
      <c r="C234" s="70"/>
      <c r="D234" s="70"/>
      <c r="E234" s="70"/>
      <c r="F234" s="70"/>
      <c r="G234" s="121"/>
      <c r="H234" s="129">
        <f>I234/1.1</f>
        <v>8.6363636363636349</v>
      </c>
      <c r="I234" s="83">
        <v>9.5</v>
      </c>
      <c r="J234" s="166" t="str">
        <f>IF(A234=0," ",A234*I234)</f>
        <v xml:space="preserve"> </v>
      </c>
      <c r="K234" s="167"/>
    </row>
    <row r="235" spans="1:11" ht="18" customHeight="1" x14ac:dyDescent="0.25">
      <c r="A235" s="85"/>
      <c r="B235" s="149" t="s">
        <v>177</v>
      </c>
      <c r="C235" s="70"/>
      <c r="D235" s="70"/>
      <c r="E235" s="70"/>
      <c r="F235" s="70"/>
      <c r="G235" s="121"/>
      <c r="H235" s="129">
        <f>I235/1.1</f>
        <v>8.6363636363636349</v>
      </c>
      <c r="I235" s="83">
        <v>9.5</v>
      </c>
      <c r="J235" s="166" t="str">
        <f>IF(A235=0," ",A235*I235)</f>
        <v xml:space="preserve"> </v>
      </c>
      <c r="K235" s="167"/>
    </row>
    <row r="236" spans="1:11" ht="18" customHeight="1" x14ac:dyDescent="0.25">
      <c r="A236" s="85"/>
      <c r="B236" s="149" t="s">
        <v>178</v>
      </c>
      <c r="C236" s="70"/>
      <c r="D236" s="70"/>
      <c r="E236" s="70"/>
      <c r="F236" s="70"/>
      <c r="G236" s="121"/>
      <c r="H236" s="129">
        <f>I236/1.1</f>
        <v>11.272727272727272</v>
      </c>
      <c r="I236" s="83">
        <v>12.4</v>
      </c>
      <c r="J236" s="166" t="str">
        <f>IF(A236=0," ",A236*I236)</f>
        <v xml:space="preserve"> </v>
      </c>
      <c r="K236" s="167"/>
    </row>
    <row r="237" spans="1:11" ht="23" customHeight="1" x14ac:dyDescent="0.25">
      <c r="A237" s="82"/>
      <c r="B237" s="152" t="s">
        <v>224</v>
      </c>
      <c r="C237" s="70"/>
      <c r="D237" s="70"/>
      <c r="E237" s="70"/>
      <c r="F237" s="70"/>
      <c r="G237" s="121"/>
      <c r="H237" s="129"/>
      <c r="I237" s="83"/>
      <c r="J237" s="83"/>
      <c r="K237" s="84"/>
    </row>
    <row r="238" spans="1:11" ht="18" customHeight="1" x14ac:dyDescent="0.25">
      <c r="A238" s="85"/>
      <c r="B238" s="149" t="s">
        <v>179</v>
      </c>
      <c r="C238" s="70"/>
      <c r="D238" s="70"/>
      <c r="E238" s="70"/>
      <c r="F238" s="70"/>
      <c r="G238" s="121"/>
      <c r="H238" s="129">
        <f>I238/1.1</f>
        <v>13.454545454545453</v>
      </c>
      <c r="I238" s="83">
        <v>14.8</v>
      </c>
      <c r="J238" s="166" t="str">
        <f>IF(A238=0," ",A238*I238)</f>
        <v xml:space="preserve"> </v>
      </c>
      <c r="K238" s="167"/>
    </row>
    <row r="239" spans="1:11" ht="18" customHeight="1" x14ac:dyDescent="0.25">
      <c r="A239" s="82"/>
      <c r="B239" s="266"/>
      <c r="C239" s="267"/>
      <c r="D239" s="257"/>
      <c r="E239" s="266"/>
      <c r="F239" s="267"/>
      <c r="G239" s="268"/>
      <c r="H239" s="129"/>
      <c r="I239" s="83"/>
      <c r="J239" s="83"/>
      <c r="K239" s="84"/>
    </row>
    <row r="240" spans="1:11" ht="18" customHeight="1" x14ac:dyDescent="0.25">
      <c r="A240" s="85"/>
      <c r="B240" s="149" t="s">
        <v>180</v>
      </c>
      <c r="C240" s="70"/>
      <c r="D240" s="70"/>
      <c r="E240" s="70"/>
      <c r="F240" s="70"/>
      <c r="G240" s="121"/>
      <c r="H240" s="129">
        <f>I240/1.1</f>
        <v>14.727272727272725</v>
      </c>
      <c r="I240" s="83">
        <v>16.2</v>
      </c>
      <c r="J240" s="166" t="str">
        <f>IF(A240=0," ",A240*I240)</f>
        <v xml:space="preserve"> </v>
      </c>
      <c r="K240" s="167"/>
    </row>
    <row r="241" spans="1:11" ht="18" customHeight="1" x14ac:dyDescent="0.25">
      <c r="A241" s="82"/>
      <c r="B241" s="266"/>
      <c r="C241" s="267"/>
      <c r="D241" s="257"/>
      <c r="E241" s="266"/>
      <c r="F241" s="267"/>
      <c r="G241" s="268"/>
      <c r="H241" s="129"/>
      <c r="I241" s="83"/>
      <c r="J241" s="83"/>
      <c r="K241" s="84"/>
    </row>
    <row r="242" spans="1:11" ht="18" customHeight="1" x14ac:dyDescent="0.25">
      <c r="A242" s="85"/>
      <c r="B242" s="149" t="s">
        <v>181</v>
      </c>
      <c r="C242" s="70"/>
      <c r="D242" s="70"/>
      <c r="E242" s="70"/>
      <c r="F242" s="70"/>
      <c r="G242" s="121"/>
      <c r="H242" s="129">
        <f>I242/1.1</f>
        <v>15.636363636363635</v>
      </c>
      <c r="I242" s="83">
        <v>17.2</v>
      </c>
      <c r="J242" s="166" t="str">
        <f>IF(A242=0," ",A242*I242)</f>
        <v xml:space="preserve"> </v>
      </c>
      <c r="K242" s="167"/>
    </row>
    <row r="243" spans="1:11" ht="18" customHeight="1" x14ac:dyDescent="0.25">
      <c r="A243" s="82"/>
      <c r="B243" s="266"/>
      <c r="C243" s="267"/>
      <c r="D243" s="257"/>
      <c r="E243" s="266"/>
      <c r="F243" s="267"/>
      <c r="G243" s="268"/>
      <c r="H243" s="129"/>
      <c r="I243" s="83"/>
      <c r="J243" s="83"/>
      <c r="K243" s="84"/>
    </row>
    <row r="244" spans="1:11" ht="18" customHeight="1" x14ac:dyDescent="0.25">
      <c r="A244" s="85"/>
      <c r="B244" s="149" t="s">
        <v>182</v>
      </c>
      <c r="C244" s="70"/>
      <c r="D244" s="70"/>
      <c r="E244" s="70"/>
      <c r="F244" s="70"/>
      <c r="G244" s="121"/>
      <c r="H244" s="129">
        <f>I244/1.1</f>
        <v>17.18181818181818</v>
      </c>
      <c r="I244" s="83">
        <v>18.899999999999999</v>
      </c>
      <c r="J244" s="166" t="str">
        <f>IF(A244=0," ",A244*I244)</f>
        <v xml:space="preserve"> </v>
      </c>
      <c r="K244" s="167"/>
    </row>
    <row r="245" spans="1:11" ht="18" customHeight="1" x14ac:dyDescent="0.25">
      <c r="A245" s="82"/>
      <c r="B245" s="266"/>
      <c r="C245" s="267"/>
      <c r="D245" s="257"/>
      <c r="E245" s="266"/>
      <c r="F245" s="267"/>
      <c r="G245" s="268"/>
      <c r="H245" s="129"/>
      <c r="I245" s="83"/>
      <c r="J245" s="83"/>
      <c r="K245" s="84"/>
    </row>
    <row r="246" spans="1:11" ht="18" customHeight="1" x14ac:dyDescent="0.25">
      <c r="A246" s="85"/>
      <c r="B246" s="149" t="s">
        <v>183</v>
      </c>
      <c r="C246" s="70"/>
      <c r="D246" s="70"/>
      <c r="E246" s="70"/>
      <c r="F246" s="70"/>
      <c r="G246" s="121"/>
      <c r="H246" s="129">
        <f>I246/1.1</f>
        <v>18</v>
      </c>
      <c r="I246" s="83">
        <v>19.8</v>
      </c>
      <c r="J246" s="166" t="str">
        <f>IF(A246=0," ",A246*I246)</f>
        <v xml:space="preserve"> </v>
      </c>
      <c r="K246" s="167"/>
    </row>
    <row r="247" spans="1:11" ht="18" customHeight="1" x14ac:dyDescent="0.25">
      <c r="A247" s="82"/>
      <c r="B247" s="266"/>
      <c r="C247" s="267"/>
      <c r="D247" s="257"/>
      <c r="E247" s="266"/>
      <c r="F247" s="267"/>
      <c r="G247" s="268"/>
      <c r="H247" s="129"/>
      <c r="I247" s="83"/>
      <c r="J247" s="83"/>
      <c r="K247" s="84"/>
    </row>
    <row r="248" spans="1:11" ht="18" customHeight="1" x14ac:dyDescent="0.25">
      <c r="A248" s="85"/>
      <c r="B248" s="149" t="s">
        <v>184</v>
      </c>
      <c r="C248" s="70"/>
      <c r="D248" s="70"/>
      <c r="E248" s="70"/>
      <c r="F248" s="70"/>
      <c r="G248" s="121"/>
      <c r="H248" s="129">
        <f>I248/1.1</f>
        <v>16.818181818181817</v>
      </c>
      <c r="I248" s="83">
        <v>18.5</v>
      </c>
      <c r="J248" s="166" t="str">
        <f>IF(A248=0," ",A248*I248)</f>
        <v xml:space="preserve"> </v>
      </c>
      <c r="K248" s="167"/>
    </row>
    <row r="249" spans="1:11" ht="18" customHeight="1" x14ac:dyDescent="0.25">
      <c r="A249" s="82"/>
      <c r="B249" s="266"/>
      <c r="C249" s="267"/>
      <c r="D249" s="257"/>
      <c r="E249" s="266"/>
      <c r="F249" s="267"/>
      <c r="G249" s="268"/>
      <c r="H249" s="129"/>
      <c r="I249" s="83"/>
      <c r="J249" s="83"/>
      <c r="K249" s="84"/>
    </row>
    <row r="250" spans="1:11" ht="18" customHeight="1" x14ac:dyDescent="0.25">
      <c r="A250" s="92"/>
      <c r="B250" s="149" t="s">
        <v>235</v>
      </c>
      <c r="C250" s="70"/>
      <c r="D250" s="70"/>
      <c r="E250" s="70"/>
      <c r="F250" s="70"/>
      <c r="G250" s="121"/>
      <c r="H250" s="129">
        <f>I250/1.1</f>
        <v>10.727272727272727</v>
      </c>
      <c r="I250" s="83">
        <v>11.8</v>
      </c>
      <c r="J250" s="166" t="str">
        <f>IF(A250=0," ",A250*I250)</f>
        <v xml:space="preserve"> </v>
      </c>
      <c r="K250" s="167"/>
    </row>
    <row r="251" spans="1:11" ht="18" customHeight="1" x14ac:dyDescent="0.25">
      <c r="A251" s="141"/>
      <c r="B251" s="149"/>
      <c r="C251" s="70"/>
      <c r="D251" s="70"/>
      <c r="E251" s="70"/>
      <c r="F251" s="70"/>
      <c r="G251" s="121"/>
      <c r="H251" s="129"/>
      <c r="I251" s="83"/>
      <c r="J251" s="83"/>
      <c r="K251" s="84"/>
    </row>
    <row r="252" spans="1:11" ht="18" customHeight="1" x14ac:dyDescent="0.25">
      <c r="A252" s="86"/>
      <c r="B252" s="148" t="s">
        <v>185</v>
      </c>
      <c r="C252" s="70"/>
      <c r="D252" s="70"/>
      <c r="E252" s="70"/>
      <c r="F252" s="70"/>
      <c r="G252" s="121"/>
      <c r="H252" s="129"/>
      <c r="I252" s="83"/>
      <c r="J252" s="83"/>
      <c r="K252" s="84"/>
    </row>
    <row r="253" spans="1:11" ht="18" customHeight="1" x14ac:dyDescent="0.25">
      <c r="A253" s="142"/>
      <c r="B253" s="153" t="s">
        <v>32</v>
      </c>
      <c r="C253" s="159"/>
      <c r="D253" s="159"/>
      <c r="E253" s="159"/>
      <c r="F253" s="159"/>
      <c r="G253" s="135"/>
      <c r="H253" s="133">
        <v>34.270000000000003</v>
      </c>
      <c r="I253" s="124">
        <v>37.700000000000003</v>
      </c>
      <c r="J253" s="259" t="str">
        <f>IF(A253=0," ",A253*I253)</f>
        <v xml:space="preserve"> </v>
      </c>
      <c r="K253" s="260"/>
    </row>
    <row r="254" spans="1:11" ht="18" customHeight="1" x14ac:dyDescent="0.25">
      <c r="A254" s="85"/>
      <c r="B254" s="149" t="s">
        <v>33</v>
      </c>
      <c r="C254" s="70"/>
      <c r="D254" s="70"/>
      <c r="E254" s="70"/>
      <c r="F254" s="70"/>
      <c r="G254" s="121"/>
      <c r="H254" s="129">
        <f t="shared" ref="H254:H264" si="7">I254/1.1</f>
        <v>4.545454545454545</v>
      </c>
      <c r="I254" s="83">
        <v>5</v>
      </c>
      <c r="J254" s="259" t="str">
        <f t="shared" ref="J254" si="8">IF(A254=0," ",A254*I254)</f>
        <v xml:space="preserve"> </v>
      </c>
      <c r="K254" s="260"/>
    </row>
    <row r="255" spans="1:11" ht="18" customHeight="1" x14ac:dyDescent="0.25">
      <c r="A255" s="85"/>
      <c r="B255" s="149" t="s">
        <v>243</v>
      </c>
      <c r="C255" s="70"/>
      <c r="D255" s="70"/>
      <c r="E255" s="70"/>
      <c r="F255" s="70"/>
      <c r="G255" s="121"/>
      <c r="H255" s="129">
        <f t="shared" si="7"/>
        <v>1</v>
      </c>
      <c r="I255" s="83">
        <v>1.1000000000000001</v>
      </c>
      <c r="J255" s="259" t="str">
        <f>IF(A255=0," ",A255*I255)</f>
        <v xml:space="preserve"> </v>
      </c>
      <c r="K255" s="260"/>
    </row>
    <row r="256" spans="1:11" ht="18" customHeight="1" x14ac:dyDescent="0.25">
      <c r="A256" s="82"/>
      <c r="B256" s="148" t="s">
        <v>187</v>
      </c>
      <c r="C256" s="70"/>
      <c r="D256" s="70"/>
      <c r="E256" s="70"/>
      <c r="F256" s="70"/>
      <c r="G256" s="121"/>
      <c r="H256" s="129"/>
      <c r="I256" s="83"/>
      <c r="J256" s="83"/>
      <c r="K256" s="84"/>
    </row>
    <row r="257" spans="1:11" ht="18" customHeight="1" x14ac:dyDescent="0.25">
      <c r="A257" s="123"/>
      <c r="B257" s="153" t="s">
        <v>189</v>
      </c>
      <c r="C257" s="159"/>
      <c r="D257" s="159"/>
      <c r="E257" s="159"/>
      <c r="F257" s="159"/>
      <c r="G257" s="135"/>
      <c r="H257" s="129">
        <f t="shared" si="7"/>
        <v>24.545454545454543</v>
      </c>
      <c r="I257" s="124">
        <v>27</v>
      </c>
      <c r="J257" s="259" t="str">
        <f t="shared" ref="J257:J263" si="9">IF(A257=0," ",A257*I257)</f>
        <v xml:space="preserve"> </v>
      </c>
      <c r="K257" s="260"/>
    </row>
    <row r="258" spans="1:11" ht="18" customHeight="1" x14ac:dyDescent="0.25">
      <c r="A258" s="123"/>
      <c r="B258" s="153" t="s">
        <v>190</v>
      </c>
      <c r="C258" s="159"/>
      <c r="D258" s="159"/>
      <c r="E258" s="159"/>
      <c r="F258" s="159"/>
      <c r="G258" s="135"/>
      <c r="H258" s="129">
        <f t="shared" si="7"/>
        <v>24.545454545454543</v>
      </c>
      <c r="I258" s="124">
        <v>27</v>
      </c>
      <c r="J258" s="259" t="str">
        <f t="shared" si="9"/>
        <v xml:space="preserve"> </v>
      </c>
      <c r="K258" s="260"/>
    </row>
    <row r="259" spans="1:11" ht="18" customHeight="1" x14ac:dyDescent="0.25">
      <c r="A259" s="123"/>
      <c r="B259" s="153" t="s">
        <v>191</v>
      </c>
      <c r="C259" s="159"/>
      <c r="D259" s="159"/>
      <c r="E259" s="159"/>
      <c r="F259" s="159"/>
      <c r="G259" s="135"/>
      <c r="H259" s="129">
        <f t="shared" si="7"/>
        <v>24.545454545454543</v>
      </c>
      <c r="I259" s="124">
        <v>27</v>
      </c>
      <c r="J259" s="259" t="str">
        <f t="shared" si="9"/>
        <v xml:space="preserve"> </v>
      </c>
      <c r="K259" s="260"/>
    </row>
    <row r="260" spans="1:11" ht="18" customHeight="1" x14ac:dyDescent="0.25">
      <c r="A260" s="123"/>
      <c r="B260" s="153" t="s">
        <v>188</v>
      </c>
      <c r="C260" s="159"/>
      <c r="D260" s="159"/>
      <c r="E260" s="159"/>
      <c r="F260" s="159"/>
      <c r="G260" s="135"/>
      <c r="H260" s="129">
        <f t="shared" si="7"/>
        <v>13.636363636363635</v>
      </c>
      <c r="I260" s="124">
        <v>15</v>
      </c>
      <c r="J260" s="259" t="str">
        <f t="shared" si="9"/>
        <v xml:space="preserve"> </v>
      </c>
      <c r="K260" s="260"/>
    </row>
    <row r="261" spans="1:11" ht="18" customHeight="1" x14ac:dyDescent="0.25">
      <c r="A261" s="123"/>
      <c r="B261" s="153" t="s">
        <v>192</v>
      </c>
      <c r="C261" s="159"/>
      <c r="D261" s="159"/>
      <c r="E261" s="159"/>
      <c r="F261" s="159"/>
      <c r="G261" s="135"/>
      <c r="H261" s="129">
        <f t="shared" si="7"/>
        <v>15.272727272727272</v>
      </c>
      <c r="I261" s="124">
        <v>16.8</v>
      </c>
      <c r="J261" s="259" t="str">
        <f t="shared" si="9"/>
        <v xml:space="preserve"> </v>
      </c>
      <c r="K261" s="260"/>
    </row>
    <row r="262" spans="1:11" ht="18" customHeight="1" x14ac:dyDescent="0.25">
      <c r="A262" s="123"/>
      <c r="B262" s="153" t="s">
        <v>193</v>
      </c>
      <c r="C262" s="159"/>
      <c r="D262" s="159"/>
      <c r="E262" s="159"/>
      <c r="F262" s="159"/>
      <c r="G262" s="135"/>
      <c r="H262" s="129">
        <f t="shared" si="7"/>
        <v>15.272727272727272</v>
      </c>
      <c r="I262" s="124">
        <v>16.8</v>
      </c>
      <c r="J262" s="259" t="str">
        <f t="shared" si="9"/>
        <v xml:space="preserve"> </v>
      </c>
      <c r="K262" s="260"/>
    </row>
    <row r="263" spans="1:11" ht="18" customHeight="1" x14ac:dyDescent="0.25">
      <c r="A263" s="123"/>
      <c r="B263" s="153" t="s">
        <v>198</v>
      </c>
      <c r="C263" s="159"/>
      <c r="D263" s="159"/>
      <c r="E263" s="159"/>
      <c r="F263" s="159"/>
      <c r="G263" s="135"/>
      <c r="H263" s="129">
        <f t="shared" si="7"/>
        <v>1.9545454545454544</v>
      </c>
      <c r="I263" s="124">
        <v>2.15</v>
      </c>
      <c r="J263" s="259" t="str">
        <f t="shared" si="9"/>
        <v xml:space="preserve"> </v>
      </c>
      <c r="K263" s="260"/>
    </row>
    <row r="264" spans="1:11" ht="18" customHeight="1" x14ac:dyDescent="0.25">
      <c r="A264" s="123"/>
      <c r="B264" s="153" t="s">
        <v>199</v>
      </c>
      <c r="C264" s="159"/>
      <c r="D264" s="159"/>
      <c r="E264" s="159"/>
      <c r="F264" s="159"/>
      <c r="G264" s="135"/>
      <c r="H264" s="129">
        <f t="shared" si="7"/>
        <v>4.4545454545454541</v>
      </c>
      <c r="I264" s="124">
        <v>4.9000000000000004</v>
      </c>
      <c r="J264" s="259" t="str">
        <f>IF(A264=0," ",A264*I264)</f>
        <v xml:space="preserve"> </v>
      </c>
      <c r="K264" s="260"/>
    </row>
    <row r="265" spans="1:11" ht="18" customHeight="1" x14ac:dyDescent="0.25">
      <c r="A265" s="125"/>
      <c r="B265" s="153"/>
      <c r="C265" s="159"/>
      <c r="D265" s="159"/>
      <c r="E265" s="159"/>
      <c r="F265" s="159"/>
      <c r="G265" s="135"/>
      <c r="H265" s="133"/>
      <c r="I265" s="124"/>
      <c r="J265" s="124"/>
      <c r="K265" s="84"/>
    </row>
    <row r="266" spans="1:11" ht="18" customHeight="1" x14ac:dyDescent="0.25">
      <c r="A266" s="128"/>
      <c r="B266" s="154" t="s">
        <v>221</v>
      </c>
      <c r="C266" s="160"/>
      <c r="D266" s="161"/>
      <c r="E266" s="161"/>
      <c r="F266" s="161"/>
      <c r="G266" s="136"/>
      <c r="H266" s="133"/>
      <c r="I266" s="124"/>
      <c r="J266" s="259" t="s">
        <v>186</v>
      </c>
      <c r="K266" s="260"/>
    </row>
    <row r="267" spans="1:11" ht="25" customHeight="1" x14ac:dyDescent="0.25">
      <c r="A267" s="92"/>
      <c r="B267" s="149" t="s">
        <v>194</v>
      </c>
      <c r="C267" s="70"/>
      <c r="D267" s="70"/>
      <c r="E267" s="70"/>
      <c r="F267" s="164"/>
      <c r="G267" s="269"/>
      <c r="H267" s="129">
        <f t="shared" ref="H267" si="10">I267/1.1</f>
        <v>23.636363636363633</v>
      </c>
      <c r="I267" s="83">
        <v>26</v>
      </c>
      <c r="J267" s="166" t="str">
        <f>IF(A267=0," ",A267*I267)</f>
        <v xml:space="preserve"> </v>
      </c>
      <c r="K267" s="167"/>
    </row>
    <row r="268" spans="1:11" ht="18" customHeight="1" x14ac:dyDescent="0.25">
      <c r="A268" s="141"/>
      <c r="B268" s="149" t="s">
        <v>195</v>
      </c>
      <c r="C268" s="70"/>
      <c r="D268" s="256"/>
      <c r="E268" s="257"/>
      <c r="F268" s="256"/>
      <c r="G268" s="268"/>
      <c r="H268" s="129"/>
      <c r="I268" s="83"/>
      <c r="J268" s="83"/>
      <c r="K268" s="84"/>
    </row>
    <row r="269" spans="1:11" ht="18" customHeight="1" x14ac:dyDescent="0.25">
      <c r="A269" s="143"/>
      <c r="B269" s="149" t="s">
        <v>225</v>
      </c>
      <c r="C269" s="70"/>
      <c r="D269" s="264"/>
      <c r="E269" s="265"/>
      <c r="F269" s="70"/>
      <c r="G269" s="121"/>
      <c r="H269" s="129"/>
      <c r="I269" s="83"/>
      <c r="J269" s="83"/>
      <c r="K269" s="84"/>
    </row>
    <row r="270" spans="1:11" ht="25" customHeight="1" x14ac:dyDescent="0.25">
      <c r="A270" s="81"/>
      <c r="B270" s="149" t="s">
        <v>196</v>
      </c>
      <c r="C270" s="70"/>
      <c r="D270" s="70"/>
      <c r="E270" s="70"/>
      <c r="F270" s="70"/>
      <c r="G270" s="121"/>
      <c r="H270" s="129">
        <f>I270/1.1</f>
        <v>26.36363636363636</v>
      </c>
      <c r="I270" s="83">
        <v>29</v>
      </c>
      <c r="J270" s="166" t="str">
        <f>IF(A270=0," ",A270*I270)</f>
        <v xml:space="preserve"> </v>
      </c>
      <c r="K270" s="167"/>
    </row>
    <row r="271" spans="1:11" ht="18" customHeight="1" x14ac:dyDescent="0.25">
      <c r="A271" s="141"/>
      <c r="B271" s="149" t="s">
        <v>195</v>
      </c>
      <c r="C271" s="70"/>
      <c r="D271" s="256"/>
      <c r="E271" s="257"/>
      <c r="F271" s="256"/>
      <c r="G271" s="268"/>
      <c r="H271" s="129"/>
      <c r="I271" s="83"/>
      <c r="J271" s="83"/>
      <c r="K271" s="84"/>
    </row>
    <row r="272" spans="1:11" ht="18" customHeight="1" x14ac:dyDescent="0.25">
      <c r="A272" s="143"/>
      <c r="B272" s="149" t="s">
        <v>225</v>
      </c>
      <c r="C272" s="70"/>
      <c r="D272" s="264"/>
      <c r="E272" s="265"/>
      <c r="F272" s="70"/>
      <c r="G272" s="121"/>
      <c r="H272" s="129"/>
      <c r="I272" s="83"/>
      <c r="J272" s="83"/>
      <c r="K272" s="84"/>
    </row>
    <row r="273" spans="1:11" ht="25" customHeight="1" x14ac:dyDescent="0.25">
      <c r="A273" s="81"/>
      <c r="B273" s="149" t="s">
        <v>197</v>
      </c>
      <c r="C273" s="70"/>
      <c r="D273" s="70"/>
      <c r="E273" s="70"/>
      <c r="F273" s="70"/>
      <c r="G273" s="121"/>
      <c r="H273" s="129">
        <f t="shared" ref="H273" si="11">I273/1.1</f>
        <v>31.818181818181817</v>
      </c>
      <c r="I273" s="83">
        <v>35</v>
      </c>
      <c r="J273" s="166" t="str">
        <f>IF(A273=0," ",A273*I273)</f>
        <v xml:space="preserve"> </v>
      </c>
      <c r="K273" s="167"/>
    </row>
    <row r="274" spans="1:11" ht="18" customHeight="1" x14ac:dyDescent="0.25">
      <c r="A274" s="141"/>
      <c r="B274" s="149" t="s">
        <v>195</v>
      </c>
      <c r="C274" s="70"/>
      <c r="D274" s="256"/>
      <c r="E274" s="257"/>
      <c r="F274" s="256"/>
      <c r="G274" s="268"/>
      <c r="H274" s="129"/>
      <c r="I274" s="83"/>
      <c r="J274" s="83"/>
      <c r="K274" s="84"/>
    </row>
    <row r="275" spans="1:11" ht="18" customHeight="1" x14ac:dyDescent="0.25">
      <c r="A275" s="144"/>
      <c r="B275" s="149" t="s">
        <v>225</v>
      </c>
      <c r="C275" s="70"/>
      <c r="D275" s="264"/>
      <c r="E275" s="265"/>
      <c r="F275" s="70"/>
      <c r="G275" s="121"/>
      <c r="H275" s="129"/>
      <c r="I275" s="83"/>
      <c r="J275" s="83"/>
      <c r="K275" s="84"/>
    </row>
    <row r="276" spans="1:11" ht="28" customHeight="1" x14ac:dyDescent="0.25">
      <c r="A276" s="95"/>
      <c r="B276" s="148"/>
      <c r="C276" s="41"/>
      <c r="D276" s="41"/>
      <c r="E276" s="41"/>
      <c r="F276" s="41"/>
      <c r="G276" s="89"/>
      <c r="H276" s="129"/>
      <c r="I276" s="83"/>
      <c r="J276" s="166" t="str">
        <f>IF(A276=0," ",A276*I276)</f>
        <v xml:space="preserve"> </v>
      </c>
      <c r="K276" s="167"/>
    </row>
    <row r="277" spans="1:11" ht="18" customHeight="1" x14ac:dyDescent="0.25">
      <c r="A277" s="86"/>
      <c r="B277" s="148" t="s">
        <v>226</v>
      </c>
      <c r="C277" s="70"/>
      <c r="D277" s="70"/>
      <c r="E277" s="70"/>
      <c r="F277" s="70"/>
      <c r="G277" s="121"/>
      <c r="H277" s="129"/>
      <c r="I277" s="83"/>
      <c r="J277" s="83"/>
      <c r="K277" s="84"/>
    </row>
    <row r="278" spans="1:11" ht="18" customHeight="1" x14ac:dyDescent="0.25">
      <c r="A278" s="139"/>
      <c r="B278" s="149" t="s">
        <v>62</v>
      </c>
      <c r="C278" s="70"/>
      <c r="D278" s="70"/>
      <c r="E278" s="70"/>
      <c r="F278" s="70"/>
      <c r="G278" s="121"/>
      <c r="H278" s="129">
        <f>I278/1.1</f>
        <v>18.909090909090907</v>
      </c>
      <c r="I278" s="83">
        <v>20.8</v>
      </c>
      <c r="J278" s="166" t="str">
        <f>IF(A278=0," ",A278*I278)</f>
        <v xml:space="preserve"> </v>
      </c>
      <c r="K278" s="167"/>
    </row>
    <row r="279" spans="1:11" ht="18" customHeight="1" x14ac:dyDescent="0.25">
      <c r="A279" s="85"/>
      <c r="B279" s="149" t="s">
        <v>61</v>
      </c>
      <c r="C279" s="70"/>
      <c r="D279" s="70"/>
      <c r="E279" s="70"/>
      <c r="F279" s="70"/>
      <c r="G279" s="121"/>
      <c r="H279" s="129">
        <f>I279/1.1</f>
        <v>21.454545454545453</v>
      </c>
      <c r="I279" s="83">
        <v>23.6</v>
      </c>
      <c r="J279" s="166" t="str">
        <f>IF(A279=0," ",A279*I279)</f>
        <v xml:space="preserve"> </v>
      </c>
      <c r="K279" s="167"/>
    </row>
    <row r="280" spans="1:11" ht="18" customHeight="1" x14ac:dyDescent="0.25">
      <c r="A280" s="85"/>
      <c r="B280" s="149" t="s">
        <v>63</v>
      </c>
      <c r="C280" s="70"/>
      <c r="D280" s="70"/>
      <c r="E280" s="70"/>
      <c r="F280" s="70"/>
      <c r="G280" s="121"/>
      <c r="H280" s="129">
        <f>I280/1.1</f>
        <v>23.818181818181817</v>
      </c>
      <c r="I280" s="83">
        <v>26.2</v>
      </c>
      <c r="J280" s="166" t="str">
        <f>IF(A280=0," ",A280*I280)</f>
        <v xml:space="preserve"> </v>
      </c>
      <c r="K280" s="167"/>
    </row>
    <row r="281" spans="1:11" ht="18" customHeight="1" x14ac:dyDescent="0.25">
      <c r="A281" s="85"/>
      <c r="B281" s="149" t="s">
        <v>64</v>
      </c>
      <c r="C281" s="70"/>
      <c r="D281" s="70"/>
      <c r="E281" s="70"/>
      <c r="F281" s="70"/>
      <c r="G281" s="121"/>
      <c r="H281" s="129">
        <f>I281/1.1</f>
        <v>32.999999999999993</v>
      </c>
      <c r="I281" s="83">
        <v>36.299999999999997</v>
      </c>
      <c r="J281" s="166" t="str">
        <f>IF(A281=0," ",A281*I281)</f>
        <v xml:space="preserve"> </v>
      </c>
      <c r="K281" s="167"/>
    </row>
    <row r="282" spans="1:11" ht="18" customHeight="1" x14ac:dyDescent="0.25">
      <c r="A282" s="81"/>
      <c r="B282" s="149"/>
      <c r="C282" s="70"/>
      <c r="D282" s="70"/>
      <c r="E282" s="70"/>
      <c r="F282" s="70"/>
      <c r="G282" s="121"/>
      <c r="H282" s="129"/>
      <c r="I282" s="83"/>
      <c r="J282" s="83"/>
      <c r="K282" s="84"/>
    </row>
    <row r="283" spans="1:11" ht="18" customHeight="1" x14ac:dyDescent="0.25">
      <c r="A283" s="82"/>
      <c r="B283" s="148" t="s">
        <v>65</v>
      </c>
      <c r="C283" s="70"/>
      <c r="D283" s="70"/>
      <c r="E283" s="70"/>
      <c r="F283" s="70"/>
      <c r="G283" s="121"/>
      <c r="H283" s="129"/>
      <c r="I283" s="83"/>
      <c r="J283" s="83"/>
      <c r="K283" s="84"/>
    </row>
    <row r="284" spans="1:11" ht="18" customHeight="1" x14ac:dyDescent="0.25">
      <c r="A284" s="85"/>
      <c r="B284" s="149" t="s">
        <v>66</v>
      </c>
      <c r="C284" s="70"/>
      <c r="D284" s="70"/>
      <c r="E284" s="70"/>
      <c r="F284" s="70"/>
      <c r="G284" s="121"/>
      <c r="H284" s="129">
        <f t="shared" ref="H284:H289" si="12">I284/1.2</f>
        <v>13</v>
      </c>
      <c r="I284" s="83">
        <v>15.6</v>
      </c>
      <c r="J284" s="166" t="str">
        <f t="shared" ref="J284:J289" si="13">IF(A284=0," ",A284*I284)</f>
        <v xml:space="preserve"> </v>
      </c>
      <c r="K284" s="167"/>
    </row>
    <row r="285" spans="1:11" ht="18" customHeight="1" x14ac:dyDescent="0.25">
      <c r="A285" s="85"/>
      <c r="B285" s="149" t="s">
        <v>67</v>
      </c>
      <c r="C285" s="70"/>
      <c r="D285" s="70"/>
      <c r="E285" s="70"/>
      <c r="F285" s="70"/>
      <c r="G285" s="121"/>
      <c r="H285" s="129">
        <f t="shared" si="12"/>
        <v>6</v>
      </c>
      <c r="I285" s="83">
        <v>7.2</v>
      </c>
      <c r="J285" s="166" t="str">
        <f t="shared" si="13"/>
        <v xml:space="preserve"> </v>
      </c>
      <c r="K285" s="167"/>
    </row>
    <row r="286" spans="1:11" ht="18" customHeight="1" x14ac:dyDescent="0.25">
      <c r="A286" s="85"/>
      <c r="B286" s="149" t="s">
        <v>68</v>
      </c>
      <c r="C286" s="70"/>
      <c r="D286" s="70"/>
      <c r="E286" s="70"/>
      <c r="F286" s="70"/>
      <c r="G286" s="121"/>
      <c r="H286" s="129">
        <f t="shared" si="12"/>
        <v>5.7500000000000009</v>
      </c>
      <c r="I286" s="83">
        <v>6.9</v>
      </c>
      <c r="J286" s="166" t="str">
        <f t="shared" si="13"/>
        <v xml:space="preserve"> </v>
      </c>
      <c r="K286" s="167"/>
    </row>
    <row r="287" spans="1:11" ht="18" customHeight="1" x14ac:dyDescent="0.25">
      <c r="A287" s="85"/>
      <c r="B287" s="149" t="s">
        <v>69</v>
      </c>
      <c r="C287" s="70"/>
      <c r="D287" s="70"/>
      <c r="E287" s="70"/>
      <c r="F287" s="70"/>
      <c r="G287" s="121"/>
      <c r="H287" s="129">
        <f t="shared" si="12"/>
        <v>1.5</v>
      </c>
      <c r="I287" s="83">
        <v>1.8</v>
      </c>
      <c r="J287" s="166" t="str">
        <f t="shared" si="13"/>
        <v xml:space="preserve"> </v>
      </c>
      <c r="K287" s="167"/>
    </row>
    <row r="288" spans="1:11" ht="18" customHeight="1" x14ac:dyDescent="0.25">
      <c r="A288" s="85"/>
      <c r="B288" s="149" t="s">
        <v>70</v>
      </c>
      <c r="C288" s="70"/>
      <c r="D288" s="70"/>
      <c r="E288" s="70"/>
      <c r="F288" s="70"/>
      <c r="G288" s="121"/>
      <c r="H288" s="129">
        <f t="shared" si="12"/>
        <v>1.5</v>
      </c>
      <c r="I288" s="83">
        <v>1.8</v>
      </c>
      <c r="J288" s="166" t="str">
        <f t="shared" si="13"/>
        <v xml:space="preserve"> </v>
      </c>
      <c r="K288" s="167"/>
    </row>
    <row r="289" spans="1:11" ht="18" customHeight="1" x14ac:dyDescent="0.25">
      <c r="A289" s="85"/>
      <c r="B289" s="149" t="s">
        <v>71</v>
      </c>
      <c r="C289" s="70"/>
      <c r="D289" s="70"/>
      <c r="E289" s="70"/>
      <c r="F289" s="70"/>
      <c r="G289" s="121"/>
      <c r="H289" s="129">
        <f t="shared" si="12"/>
        <v>1.5</v>
      </c>
      <c r="I289" s="83">
        <v>1.8</v>
      </c>
      <c r="J289" s="166" t="str">
        <f t="shared" si="13"/>
        <v xml:space="preserve"> </v>
      </c>
      <c r="K289" s="167"/>
    </row>
    <row r="290" spans="1:11" ht="18" customHeight="1" x14ac:dyDescent="0.25">
      <c r="A290" s="82"/>
      <c r="B290" s="148" t="s">
        <v>72</v>
      </c>
      <c r="C290" s="70"/>
      <c r="D290" s="70"/>
      <c r="E290" s="70"/>
      <c r="F290" s="70"/>
      <c r="G290" s="121"/>
      <c r="H290" s="129"/>
      <c r="I290" s="83"/>
      <c r="J290" s="83"/>
      <c r="K290" s="84"/>
    </row>
    <row r="291" spans="1:11" ht="18" customHeight="1" x14ac:dyDescent="0.25">
      <c r="A291" s="85"/>
      <c r="B291" s="149" t="s">
        <v>73</v>
      </c>
      <c r="C291" s="70"/>
      <c r="D291" s="70"/>
      <c r="E291" s="70"/>
      <c r="F291" s="70"/>
      <c r="G291" s="121"/>
      <c r="H291" s="129">
        <f>I291/1.2</f>
        <v>6.25</v>
      </c>
      <c r="I291" s="83">
        <v>7.5</v>
      </c>
      <c r="J291" s="166" t="str">
        <f>IF(A291=0," ",A291*I291)</f>
        <v xml:space="preserve"> </v>
      </c>
      <c r="K291" s="167"/>
    </row>
    <row r="292" spans="1:11" ht="18" customHeight="1" x14ac:dyDescent="0.25">
      <c r="A292" s="85"/>
      <c r="B292" s="149" t="s">
        <v>74</v>
      </c>
      <c r="C292" s="70"/>
      <c r="D292" s="70"/>
      <c r="E292" s="70"/>
      <c r="F292" s="70"/>
      <c r="G292" s="121"/>
      <c r="H292" s="129">
        <f>I292/1.2</f>
        <v>8.25</v>
      </c>
      <c r="I292" s="83">
        <v>9.9</v>
      </c>
      <c r="J292" s="166" t="str">
        <f>IF(A292=0," ",A292*I292)</f>
        <v xml:space="preserve"> </v>
      </c>
      <c r="K292" s="167"/>
    </row>
    <row r="293" spans="1:11" ht="18" customHeight="1" x14ac:dyDescent="0.25">
      <c r="A293" s="82"/>
      <c r="B293" s="148" t="s">
        <v>75</v>
      </c>
      <c r="C293" s="70"/>
      <c r="D293" s="70"/>
      <c r="E293" s="70"/>
      <c r="F293" s="70"/>
      <c r="G293" s="121"/>
      <c r="H293" s="129"/>
      <c r="I293" s="83"/>
      <c r="J293" s="83"/>
      <c r="K293" s="84"/>
    </row>
    <row r="294" spans="1:11" ht="18" customHeight="1" x14ac:dyDescent="0.25">
      <c r="A294" s="85"/>
      <c r="B294" s="149" t="s">
        <v>76</v>
      </c>
      <c r="C294" s="70"/>
      <c r="D294" s="70"/>
      <c r="E294" s="70"/>
      <c r="F294" s="70"/>
      <c r="G294" s="121"/>
      <c r="H294" s="129">
        <f>I294/1.2</f>
        <v>33.333333333333336</v>
      </c>
      <c r="I294" s="83">
        <v>40</v>
      </c>
      <c r="J294" s="166" t="str">
        <f>IF(A294=0," ",A294*I294)</f>
        <v xml:space="preserve"> </v>
      </c>
      <c r="K294" s="167"/>
    </row>
    <row r="295" spans="1:11" ht="18" customHeight="1" x14ac:dyDescent="0.25">
      <c r="A295" s="85"/>
      <c r="B295" s="149" t="s">
        <v>77</v>
      </c>
      <c r="C295" s="70"/>
      <c r="D295" s="70"/>
      <c r="E295" s="70"/>
      <c r="F295" s="70"/>
      <c r="G295" s="121"/>
      <c r="H295" s="129">
        <f>I295/1.2</f>
        <v>33.333333333333336</v>
      </c>
      <c r="I295" s="83">
        <v>40</v>
      </c>
      <c r="J295" s="166" t="str">
        <f>IF(A295=0," ",A295*I295)</f>
        <v xml:space="preserve"> </v>
      </c>
      <c r="K295" s="167"/>
    </row>
    <row r="296" spans="1:11" ht="18" customHeight="1" x14ac:dyDescent="0.25">
      <c r="A296" s="85"/>
      <c r="B296" s="149" t="s">
        <v>78</v>
      </c>
      <c r="C296" s="70"/>
      <c r="D296" s="70"/>
      <c r="E296" s="70"/>
      <c r="F296" s="70"/>
      <c r="G296" s="121"/>
      <c r="H296" s="129">
        <f>I296/1.2</f>
        <v>20</v>
      </c>
      <c r="I296" s="83">
        <v>24</v>
      </c>
      <c r="J296" s="166" t="str">
        <f>IF(A296=0," ",A296*I296)</f>
        <v xml:space="preserve"> </v>
      </c>
      <c r="K296" s="167"/>
    </row>
    <row r="297" spans="1:11" ht="18" customHeight="1" x14ac:dyDescent="0.25">
      <c r="A297" s="85"/>
      <c r="B297" s="149" t="s">
        <v>79</v>
      </c>
      <c r="C297" s="70"/>
      <c r="D297" s="70"/>
      <c r="E297" s="70"/>
      <c r="F297" s="70"/>
      <c r="G297" s="121"/>
      <c r="H297" s="129">
        <f>I297/1.2</f>
        <v>20</v>
      </c>
      <c r="I297" s="83">
        <v>24</v>
      </c>
      <c r="J297" s="166" t="str">
        <f>IF(A297=0," ",A297*I297)</f>
        <v xml:space="preserve"> </v>
      </c>
      <c r="K297" s="167"/>
    </row>
    <row r="298" spans="1:11" ht="18" customHeight="1" x14ac:dyDescent="0.25">
      <c r="A298" s="81"/>
      <c r="B298" s="149"/>
      <c r="C298" s="70"/>
      <c r="D298" s="70"/>
      <c r="E298" s="70"/>
      <c r="F298" s="70"/>
      <c r="G298" s="121"/>
      <c r="H298" s="129"/>
      <c r="I298" s="83"/>
      <c r="J298" s="83"/>
      <c r="K298" s="84"/>
    </row>
    <row r="299" spans="1:11" ht="18" customHeight="1" x14ac:dyDescent="0.25">
      <c r="A299" s="82"/>
      <c r="B299" s="148" t="s">
        <v>80</v>
      </c>
      <c r="C299" s="70"/>
      <c r="D299" s="70"/>
      <c r="E299" s="70"/>
      <c r="F299" s="70"/>
      <c r="G299" s="121"/>
      <c r="H299" s="129"/>
      <c r="I299" s="83"/>
      <c r="J299" s="83"/>
      <c r="K299" s="84"/>
    </row>
    <row r="300" spans="1:11" ht="18" customHeight="1" x14ac:dyDescent="0.25">
      <c r="A300" s="85"/>
      <c r="B300" s="149" t="s">
        <v>81</v>
      </c>
      <c r="C300" s="70"/>
      <c r="D300" s="70"/>
      <c r="E300" s="70"/>
      <c r="F300" s="70"/>
      <c r="G300" s="121"/>
      <c r="H300" s="129">
        <f>I300/1.2</f>
        <v>3.5000000000000004</v>
      </c>
      <c r="I300" s="83">
        <v>4.2</v>
      </c>
      <c r="J300" s="166" t="str">
        <f>IF(A300=0," ",A300*I300)</f>
        <v xml:space="preserve"> </v>
      </c>
      <c r="K300" s="167"/>
    </row>
    <row r="301" spans="1:11" ht="18" customHeight="1" x14ac:dyDescent="0.25">
      <c r="A301" s="85"/>
      <c r="B301" s="149" t="s">
        <v>82</v>
      </c>
      <c r="C301" s="70"/>
      <c r="D301" s="70"/>
      <c r="E301" s="70"/>
      <c r="F301" s="70"/>
      <c r="G301" s="121"/>
      <c r="H301" s="129">
        <f>I301/1.2</f>
        <v>6</v>
      </c>
      <c r="I301" s="83">
        <v>7.2</v>
      </c>
      <c r="J301" s="166" t="str">
        <f>IF(A301=0," ",A301*I301)</f>
        <v xml:space="preserve"> </v>
      </c>
      <c r="K301" s="167"/>
    </row>
    <row r="302" spans="1:11" ht="18" customHeight="1" x14ac:dyDescent="0.25">
      <c r="A302" s="85"/>
      <c r="B302" s="149" t="s">
        <v>83</v>
      </c>
      <c r="C302" s="70"/>
      <c r="D302" s="70"/>
      <c r="E302" s="70"/>
      <c r="F302" s="70"/>
      <c r="G302" s="121"/>
      <c r="H302" s="129">
        <f>I302/1.2</f>
        <v>4</v>
      </c>
      <c r="I302" s="83">
        <v>4.8</v>
      </c>
      <c r="J302" s="166" t="str">
        <f>IF(A302=0," ",A302*I302)</f>
        <v xml:space="preserve"> </v>
      </c>
      <c r="K302" s="167"/>
    </row>
    <row r="303" spans="1:11" ht="18" customHeight="1" x14ac:dyDescent="0.25">
      <c r="A303" s="85"/>
      <c r="B303" s="149" t="s">
        <v>84</v>
      </c>
      <c r="C303" s="70"/>
      <c r="D303" s="70"/>
      <c r="E303" s="70"/>
      <c r="F303" s="70"/>
      <c r="G303" s="121"/>
      <c r="H303" s="129"/>
      <c r="I303" s="83"/>
      <c r="J303" s="166" t="str">
        <f>IF(A303=0," ",A303*I303)</f>
        <v xml:space="preserve"> </v>
      </c>
      <c r="K303" s="167"/>
    </row>
    <row r="304" spans="1:11" ht="18" customHeight="1" x14ac:dyDescent="0.25">
      <c r="A304" s="81"/>
      <c r="B304" s="149"/>
      <c r="C304" s="70"/>
      <c r="D304" s="70"/>
      <c r="E304" s="70"/>
      <c r="F304" s="70"/>
      <c r="G304" s="121"/>
      <c r="H304" s="129"/>
      <c r="I304" s="83"/>
      <c r="J304" s="83"/>
      <c r="K304" s="84"/>
    </row>
    <row r="305" spans="1:11" ht="18" customHeight="1" x14ac:dyDescent="0.25">
      <c r="A305" s="82"/>
      <c r="B305" s="148" t="s">
        <v>85</v>
      </c>
      <c r="C305" s="70"/>
      <c r="D305" s="70"/>
      <c r="E305" s="70"/>
      <c r="F305" s="70"/>
      <c r="G305" s="121"/>
      <c r="H305" s="129"/>
      <c r="I305" s="83"/>
      <c r="J305" s="83"/>
      <c r="K305" s="84"/>
    </row>
    <row r="306" spans="1:11" ht="18" customHeight="1" x14ac:dyDescent="0.25">
      <c r="A306" s="85"/>
      <c r="B306" s="149" t="s">
        <v>86</v>
      </c>
      <c r="C306" s="70"/>
      <c r="D306" s="70"/>
      <c r="E306" s="70"/>
      <c r="F306" s="70"/>
      <c r="G306" s="121"/>
      <c r="H306" s="129">
        <f t="shared" ref="H306:H316" si="14">I306/1.055</f>
        <v>0.85308056872037918</v>
      </c>
      <c r="I306" s="83">
        <v>0.9</v>
      </c>
      <c r="J306" s="166" t="str">
        <f t="shared" ref="J306:J316" si="15">IF(A306=0," ",A306*I306)</f>
        <v xml:space="preserve"> </v>
      </c>
      <c r="K306" s="167"/>
    </row>
    <row r="307" spans="1:11" ht="18" customHeight="1" x14ac:dyDescent="0.25">
      <c r="A307" s="85"/>
      <c r="B307" s="149" t="s">
        <v>87</v>
      </c>
      <c r="C307" s="70"/>
      <c r="D307" s="70"/>
      <c r="E307" s="70"/>
      <c r="F307" s="70"/>
      <c r="G307" s="121"/>
      <c r="H307" s="129">
        <f t="shared" si="14"/>
        <v>0.85308056872037918</v>
      </c>
      <c r="I307" s="83">
        <v>0.9</v>
      </c>
      <c r="J307" s="166" t="str">
        <f t="shared" si="15"/>
        <v xml:space="preserve"> </v>
      </c>
      <c r="K307" s="167"/>
    </row>
    <row r="308" spans="1:11" ht="18" customHeight="1" x14ac:dyDescent="0.25">
      <c r="A308" s="85"/>
      <c r="B308" s="149" t="s">
        <v>88</v>
      </c>
      <c r="C308" s="70"/>
      <c r="D308" s="70"/>
      <c r="E308" s="70"/>
      <c r="F308" s="70"/>
      <c r="G308" s="121"/>
      <c r="H308" s="129">
        <f t="shared" si="14"/>
        <v>1.8957345971563981</v>
      </c>
      <c r="I308" s="83">
        <v>2</v>
      </c>
      <c r="J308" s="166" t="str">
        <f t="shared" si="15"/>
        <v xml:space="preserve"> </v>
      </c>
      <c r="K308" s="171"/>
    </row>
    <row r="309" spans="1:11" ht="18" customHeight="1" x14ac:dyDescent="0.25">
      <c r="A309" s="85"/>
      <c r="B309" s="149" t="s">
        <v>89</v>
      </c>
      <c r="C309" s="70"/>
      <c r="D309" s="70"/>
      <c r="E309" s="70"/>
      <c r="F309" s="70"/>
      <c r="G309" s="121"/>
      <c r="H309" s="129">
        <f t="shared" si="14"/>
        <v>1.8957345971563981</v>
      </c>
      <c r="I309" s="83">
        <v>2</v>
      </c>
      <c r="J309" s="166" t="str">
        <f t="shared" si="15"/>
        <v xml:space="preserve"> </v>
      </c>
      <c r="K309" s="171"/>
    </row>
    <row r="310" spans="1:11" ht="18" customHeight="1" x14ac:dyDescent="0.25">
      <c r="A310" s="85"/>
      <c r="B310" s="149" t="s">
        <v>90</v>
      </c>
      <c r="C310" s="70"/>
      <c r="D310" s="70"/>
      <c r="E310" s="70"/>
      <c r="F310" s="70"/>
      <c r="G310" s="121"/>
      <c r="H310" s="129">
        <f t="shared" si="14"/>
        <v>2.7962085308056874</v>
      </c>
      <c r="I310" s="83">
        <v>2.95</v>
      </c>
      <c r="J310" s="166" t="str">
        <f t="shared" si="15"/>
        <v xml:space="preserve"> </v>
      </c>
      <c r="K310" s="171"/>
    </row>
    <row r="311" spans="1:11" ht="18" customHeight="1" x14ac:dyDescent="0.25">
      <c r="A311" s="85"/>
      <c r="B311" s="149" t="s">
        <v>91</v>
      </c>
      <c r="C311" s="70"/>
      <c r="D311" s="70"/>
      <c r="E311" s="70"/>
      <c r="F311" s="70"/>
      <c r="G311" s="121"/>
      <c r="H311" s="129">
        <f t="shared" si="14"/>
        <v>1.2985781990521328</v>
      </c>
      <c r="I311" s="83">
        <v>1.37</v>
      </c>
      <c r="J311" s="166" t="str">
        <f t="shared" si="15"/>
        <v xml:space="preserve"> </v>
      </c>
      <c r="K311" s="171"/>
    </row>
    <row r="312" spans="1:11" ht="18" customHeight="1" x14ac:dyDescent="0.25">
      <c r="A312" s="85"/>
      <c r="B312" s="149" t="s">
        <v>92</v>
      </c>
      <c r="C312" s="70"/>
      <c r="D312" s="70"/>
      <c r="E312" s="70"/>
      <c r="F312" s="70"/>
      <c r="G312" s="121"/>
      <c r="H312" s="129">
        <f t="shared" si="14"/>
        <v>2.1042654028436023</v>
      </c>
      <c r="I312" s="83">
        <v>2.2200000000000002</v>
      </c>
      <c r="J312" s="166" t="str">
        <f t="shared" si="15"/>
        <v xml:space="preserve"> </v>
      </c>
      <c r="K312" s="171"/>
    </row>
    <row r="313" spans="1:11" ht="18" customHeight="1" x14ac:dyDescent="0.25">
      <c r="A313" s="85"/>
      <c r="B313" s="149" t="s">
        <v>93</v>
      </c>
      <c r="C313" s="70"/>
      <c r="D313" s="70"/>
      <c r="E313" s="70"/>
      <c r="F313" s="70"/>
      <c r="G313" s="121"/>
      <c r="H313" s="129">
        <f t="shared" si="14"/>
        <v>3.4976303317535549</v>
      </c>
      <c r="I313" s="83">
        <v>3.69</v>
      </c>
      <c r="J313" s="166" t="str">
        <f t="shared" si="15"/>
        <v xml:space="preserve"> </v>
      </c>
      <c r="K313" s="171"/>
    </row>
    <row r="314" spans="1:11" ht="18" customHeight="1" x14ac:dyDescent="0.25">
      <c r="A314" s="85"/>
      <c r="B314" s="149" t="s">
        <v>95</v>
      </c>
      <c r="C314" s="70"/>
      <c r="D314" s="70"/>
      <c r="E314" s="70"/>
      <c r="F314" s="70"/>
      <c r="G314" s="121"/>
      <c r="H314" s="129">
        <f t="shared" si="14"/>
        <v>3.4976303317535549</v>
      </c>
      <c r="I314" s="83">
        <v>3.69</v>
      </c>
      <c r="J314" s="166" t="str">
        <f t="shared" si="15"/>
        <v xml:space="preserve"> </v>
      </c>
      <c r="K314" s="171"/>
    </row>
    <row r="315" spans="1:11" ht="18" customHeight="1" x14ac:dyDescent="0.25">
      <c r="A315" s="85"/>
      <c r="B315" s="149" t="s">
        <v>94</v>
      </c>
      <c r="C315" s="70"/>
      <c r="D315" s="70"/>
      <c r="E315" s="70"/>
      <c r="F315" s="70"/>
      <c r="G315" s="121"/>
      <c r="H315" s="129">
        <f t="shared" si="14"/>
        <v>3.4976303317535549</v>
      </c>
      <c r="I315" s="83">
        <v>3.69</v>
      </c>
      <c r="J315" s="166" t="str">
        <f t="shared" si="15"/>
        <v xml:space="preserve"> </v>
      </c>
      <c r="K315" s="171"/>
    </row>
    <row r="316" spans="1:11" ht="18" customHeight="1" x14ac:dyDescent="0.25">
      <c r="A316" s="85"/>
      <c r="B316" s="149" t="s">
        <v>96</v>
      </c>
      <c r="C316" s="70"/>
      <c r="D316" s="70"/>
      <c r="E316" s="70"/>
      <c r="F316" s="70"/>
      <c r="G316" s="121"/>
      <c r="H316" s="129">
        <f t="shared" si="14"/>
        <v>19.004739336492893</v>
      </c>
      <c r="I316" s="83">
        <v>20.05</v>
      </c>
      <c r="J316" s="166" t="str">
        <f t="shared" si="15"/>
        <v xml:space="preserve"> </v>
      </c>
      <c r="K316" s="171"/>
    </row>
    <row r="317" spans="1:11" ht="18" customHeight="1" x14ac:dyDescent="0.25">
      <c r="A317" s="85"/>
      <c r="B317" s="149"/>
      <c r="C317" s="70"/>
      <c r="D317" s="70"/>
      <c r="E317" s="70"/>
      <c r="F317" s="70"/>
      <c r="G317" s="121"/>
      <c r="H317" s="129"/>
      <c r="I317" s="83"/>
      <c r="J317" s="83"/>
      <c r="K317" s="84"/>
    </row>
    <row r="318" spans="1:11" ht="18" customHeight="1" x14ac:dyDescent="0.25">
      <c r="A318" s="82"/>
      <c r="B318" s="148" t="s">
        <v>97</v>
      </c>
      <c r="C318" s="70"/>
      <c r="D318" s="70"/>
      <c r="E318" s="70"/>
      <c r="F318" s="70"/>
      <c r="G318" s="121"/>
      <c r="H318" s="129"/>
      <c r="I318" s="83"/>
      <c r="J318" s="83"/>
      <c r="K318" s="84"/>
    </row>
    <row r="319" spans="1:11" ht="18" customHeight="1" x14ac:dyDescent="0.25">
      <c r="A319" s="85"/>
      <c r="B319" s="149" t="s">
        <v>98</v>
      </c>
      <c r="C319" s="70"/>
      <c r="D319" s="70"/>
      <c r="E319" s="70"/>
      <c r="F319" s="70"/>
      <c r="G319" s="121"/>
      <c r="H319" s="129">
        <f>I319/1.1</f>
        <v>15.6</v>
      </c>
      <c r="I319" s="83">
        <v>17.16</v>
      </c>
      <c r="J319" s="166" t="str">
        <f>IF(A319=0," ",A319*I319)</f>
        <v xml:space="preserve"> </v>
      </c>
      <c r="K319" s="167"/>
    </row>
    <row r="320" spans="1:11" ht="18" customHeight="1" x14ac:dyDescent="0.25">
      <c r="A320" s="85"/>
      <c r="B320" s="149" t="s">
        <v>99</v>
      </c>
      <c r="C320" s="70"/>
      <c r="D320" s="70"/>
      <c r="E320" s="70"/>
      <c r="F320" s="70"/>
      <c r="G320" s="121"/>
      <c r="H320" s="129">
        <f>I320/1.1</f>
        <v>15.6</v>
      </c>
      <c r="I320" s="83">
        <v>17.16</v>
      </c>
      <c r="J320" s="166" t="str">
        <f>IF(A320=0," ",A320*I320)</f>
        <v xml:space="preserve"> </v>
      </c>
      <c r="K320" s="167"/>
    </row>
    <row r="321" spans="1:11" ht="18" customHeight="1" x14ac:dyDescent="0.25">
      <c r="A321" s="85"/>
      <c r="B321" s="149"/>
      <c r="C321" s="70"/>
      <c r="D321" s="70"/>
      <c r="E321" s="70"/>
      <c r="F321" s="70"/>
      <c r="G321" s="121"/>
      <c r="H321" s="129"/>
      <c r="I321" s="83"/>
      <c r="J321" s="83"/>
      <c r="K321" s="84"/>
    </row>
    <row r="322" spans="1:11" ht="18" customHeight="1" x14ac:dyDescent="0.25">
      <c r="A322" s="82"/>
      <c r="B322" s="148" t="s">
        <v>100</v>
      </c>
      <c r="C322" s="70"/>
      <c r="D322" s="70"/>
      <c r="E322" s="70"/>
      <c r="F322" s="70"/>
      <c r="G322" s="121"/>
      <c r="H322" s="129"/>
      <c r="I322" s="83"/>
      <c r="J322" s="83"/>
      <c r="K322" s="84"/>
    </row>
    <row r="323" spans="1:11" ht="18" customHeight="1" x14ac:dyDescent="0.25">
      <c r="A323" s="85"/>
      <c r="B323" s="149" t="s">
        <v>101</v>
      </c>
      <c r="C323" s="70"/>
      <c r="D323" s="70"/>
      <c r="E323" s="70"/>
      <c r="F323" s="70"/>
      <c r="G323" s="121"/>
      <c r="H323" s="129">
        <f t="shared" ref="H323:H334" si="16">I323/1.2</f>
        <v>7.0000000000000009</v>
      </c>
      <c r="I323" s="83">
        <v>8.4</v>
      </c>
      <c r="J323" s="166" t="str">
        <f t="shared" ref="J323:J334" si="17">IF(A323=0," ",A323*I323)</f>
        <v xml:space="preserve"> </v>
      </c>
      <c r="K323" s="167"/>
    </row>
    <row r="324" spans="1:11" ht="18" customHeight="1" x14ac:dyDescent="0.25">
      <c r="A324" s="85"/>
      <c r="B324" s="149" t="s">
        <v>102</v>
      </c>
      <c r="C324" s="70"/>
      <c r="D324" s="70"/>
      <c r="E324" s="70"/>
      <c r="F324" s="70"/>
      <c r="G324" s="121"/>
      <c r="H324" s="129">
        <f t="shared" si="16"/>
        <v>9.5</v>
      </c>
      <c r="I324" s="83">
        <v>11.4</v>
      </c>
      <c r="J324" s="166" t="str">
        <f t="shared" si="17"/>
        <v xml:space="preserve"> </v>
      </c>
      <c r="K324" s="167"/>
    </row>
    <row r="325" spans="1:11" ht="18" customHeight="1" x14ac:dyDescent="0.25">
      <c r="A325" s="85"/>
      <c r="B325" s="149" t="s">
        <v>168</v>
      </c>
      <c r="C325" s="70"/>
      <c r="D325" s="70"/>
      <c r="E325" s="70"/>
      <c r="F325" s="70"/>
      <c r="G325" s="121"/>
      <c r="H325" s="129">
        <f t="shared" si="16"/>
        <v>13</v>
      </c>
      <c r="I325" s="83">
        <v>15.6</v>
      </c>
      <c r="J325" s="166" t="str">
        <f t="shared" si="17"/>
        <v xml:space="preserve"> </v>
      </c>
      <c r="K325" s="167"/>
    </row>
    <row r="326" spans="1:11" ht="18" customHeight="1" x14ac:dyDescent="0.25">
      <c r="A326" s="85"/>
      <c r="B326" s="149" t="s">
        <v>103</v>
      </c>
      <c r="C326" s="70"/>
      <c r="D326" s="70"/>
      <c r="E326" s="70"/>
      <c r="F326" s="70"/>
      <c r="G326" s="121"/>
      <c r="H326" s="129">
        <f t="shared" si="16"/>
        <v>24</v>
      </c>
      <c r="I326" s="83">
        <v>28.8</v>
      </c>
      <c r="J326" s="166" t="str">
        <f t="shared" si="17"/>
        <v xml:space="preserve"> </v>
      </c>
      <c r="K326" s="171"/>
    </row>
    <row r="327" spans="1:11" ht="18" customHeight="1" x14ac:dyDescent="0.25">
      <c r="A327" s="85"/>
      <c r="B327" s="149" t="s">
        <v>104</v>
      </c>
      <c r="C327" s="70"/>
      <c r="D327" s="70"/>
      <c r="E327" s="70"/>
      <c r="F327" s="70"/>
      <c r="G327" s="121"/>
      <c r="H327" s="129">
        <f t="shared" si="16"/>
        <v>9.5</v>
      </c>
      <c r="I327" s="83">
        <v>11.4</v>
      </c>
      <c r="J327" s="166" t="str">
        <f t="shared" si="17"/>
        <v xml:space="preserve"> </v>
      </c>
      <c r="K327" s="171"/>
    </row>
    <row r="328" spans="1:11" ht="18" customHeight="1" x14ac:dyDescent="0.25">
      <c r="A328" s="85"/>
      <c r="B328" s="149" t="s">
        <v>105</v>
      </c>
      <c r="C328" s="70"/>
      <c r="D328" s="70"/>
      <c r="E328" s="70"/>
      <c r="F328" s="70"/>
      <c r="G328" s="121"/>
      <c r="H328" s="129">
        <f t="shared" si="16"/>
        <v>15</v>
      </c>
      <c r="I328" s="83">
        <v>18</v>
      </c>
      <c r="J328" s="166" t="str">
        <f t="shared" si="17"/>
        <v xml:space="preserve"> </v>
      </c>
      <c r="K328" s="171"/>
    </row>
    <row r="329" spans="1:11" ht="18" customHeight="1" x14ac:dyDescent="0.25">
      <c r="A329" s="85"/>
      <c r="B329" s="149" t="s">
        <v>107</v>
      </c>
      <c r="C329" s="70"/>
      <c r="D329" s="70"/>
      <c r="E329" s="70"/>
      <c r="F329" s="70"/>
      <c r="G329" s="121"/>
      <c r="H329" s="129">
        <f t="shared" si="16"/>
        <v>9.5</v>
      </c>
      <c r="I329" s="83">
        <v>11.4</v>
      </c>
      <c r="J329" s="166" t="str">
        <f t="shared" si="17"/>
        <v xml:space="preserve"> </v>
      </c>
      <c r="K329" s="171"/>
    </row>
    <row r="330" spans="1:11" ht="18" customHeight="1" x14ac:dyDescent="0.25">
      <c r="A330" s="85"/>
      <c r="B330" s="149" t="s">
        <v>106</v>
      </c>
      <c r="C330" s="70"/>
      <c r="D330" s="70"/>
      <c r="E330" s="70"/>
      <c r="F330" s="70"/>
      <c r="G330" s="121"/>
      <c r="H330" s="129">
        <f t="shared" si="16"/>
        <v>15</v>
      </c>
      <c r="I330" s="83">
        <v>18</v>
      </c>
      <c r="J330" s="166" t="str">
        <f t="shared" si="17"/>
        <v xml:space="preserve"> </v>
      </c>
      <c r="K330" s="171"/>
    </row>
    <row r="331" spans="1:11" ht="18" customHeight="1" x14ac:dyDescent="0.25">
      <c r="A331" s="85"/>
      <c r="B331" s="149" t="s">
        <v>108</v>
      </c>
      <c r="C331" s="70"/>
      <c r="D331" s="70"/>
      <c r="E331" s="70"/>
      <c r="F331" s="70"/>
      <c r="G331" s="121"/>
      <c r="H331" s="129">
        <f t="shared" si="16"/>
        <v>9.5</v>
      </c>
      <c r="I331" s="83">
        <v>11.4</v>
      </c>
      <c r="J331" s="166" t="str">
        <f t="shared" si="17"/>
        <v xml:space="preserve"> </v>
      </c>
      <c r="K331" s="171"/>
    </row>
    <row r="332" spans="1:11" ht="18" customHeight="1" x14ac:dyDescent="0.25">
      <c r="A332" s="85"/>
      <c r="B332" s="149" t="s">
        <v>109</v>
      </c>
      <c r="C332" s="70"/>
      <c r="D332" s="70"/>
      <c r="E332" s="70"/>
      <c r="F332" s="70"/>
      <c r="G332" s="121"/>
      <c r="H332" s="129">
        <f t="shared" si="16"/>
        <v>7.0000000000000009</v>
      </c>
      <c r="I332" s="83">
        <v>8.4</v>
      </c>
      <c r="J332" s="166" t="str">
        <f t="shared" si="17"/>
        <v xml:space="preserve"> </v>
      </c>
      <c r="K332" s="171"/>
    </row>
    <row r="333" spans="1:11" ht="18" customHeight="1" x14ac:dyDescent="0.25">
      <c r="A333" s="85"/>
      <c r="B333" s="149" t="s">
        <v>110</v>
      </c>
      <c r="C333" s="70"/>
      <c r="D333" s="70"/>
      <c r="E333" s="70"/>
      <c r="F333" s="70"/>
      <c r="G333" s="121"/>
      <c r="H333" s="129">
        <f t="shared" si="16"/>
        <v>7.0000000000000009</v>
      </c>
      <c r="I333" s="83">
        <v>8.4</v>
      </c>
      <c r="J333" s="166" t="str">
        <f t="shared" si="17"/>
        <v xml:space="preserve"> </v>
      </c>
      <c r="K333" s="171"/>
    </row>
    <row r="334" spans="1:11" ht="18" customHeight="1" x14ac:dyDescent="0.25">
      <c r="A334" s="85"/>
      <c r="B334" s="149" t="s">
        <v>111</v>
      </c>
      <c r="C334" s="70"/>
      <c r="D334" s="70"/>
      <c r="E334" s="70"/>
      <c r="F334" s="70"/>
      <c r="G334" s="121"/>
      <c r="H334" s="129">
        <f t="shared" si="16"/>
        <v>7.0000000000000009</v>
      </c>
      <c r="I334" s="83">
        <v>8.4</v>
      </c>
      <c r="J334" s="166" t="str">
        <f t="shared" si="17"/>
        <v xml:space="preserve"> </v>
      </c>
      <c r="K334" s="171"/>
    </row>
    <row r="335" spans="1:11" ht="18" customHeight="1" x14ac:dyDescent="0.25">
      <c r="A335" s="85"/>
      <c r="B335" s="149"/>
      <c r="C335" s="70"/>
      <c r="D335" s="70"/>
      <c r="E335" s="70"/>
      <c r="F335" s="70"/>
      <c r="G335" s="121"/>
      <c r="H335" s="129"/>
      <c r="I335" s="83"/>
      <c r="J335" s="83"/>
      <c r="K335" s="84"/>
    </row>
    <row r="336" spans="1:11" ht="20" customHeight="1" x14ac:dyDescent="0.25">
      <c r="A336" s="93"/>
      <c r="B336" s="148" t="s">
        <v>115</v>
      </c>
      <c r="C336" s="70"/>
      <c r="D336" s="70"/>
      <c r="E336" s="70"/>
      <c r="F336" s="70"/>
      <c r="G336" s="89"/>
      <c r="H336" s="130"/>
      <c r="I336" s="94"/>
      <c r="J336" s="166" t="str">
        <f>IF(C22="","",IF(C22&lt;27000,"Nous consulter",IF(C22&gt;76999,"Nous consulter",IF(C23="Veuillez nous consulter","Nous consulter",IF(AND(C23=2,F42&gt;149.99),"Offert",IF(AND(C23=3,F42&gt;249.99),"Offert",IF(AND(C23=4,F42&gt;399.99),"Offert",IF(AND(C23=5,F42&gt;599.99),"Offert",LOOKUP(C22,'Frais de livraison'!A10:A183,'Frais de livraison'!D10:D183)))))))))</f>
        <v/>
      </c>
      <c r="K336" s="167"/>
    </row>
    <row r="337" spans="1:11" ht="16" customHeight="1" x14ac:dyDescent="0.25">
      <c r="A337" s="95"/>
      <c r="B337" s="155" t="s">
        <v>167</v>
      </c>
      <c r="C337" s="41"/>
      <c r="D337" s="41"/>
      <c r="E337" s="41"/>
      <c r="F337" s="41"/>
      <c r="G337" s="89"/>
      <c r="H337" s="130"/>
      <c r="I337" s="94"/>
      <c r="J337" s="87"/>
      <c r="K337" s="96"/>
    </row>
    <row r="338" spans="1:11" ht="17" thickBot="1" x14ac:dyDescent="0.3">
      <c r="A338" s="97"/>
      <c r="B338" s="156"/>
      <c r="C338" s="98"/>
      <c r="D338" s="98"/>
      <c r="E338" s="98"/>
      <c r="F338" s="98"/>
      <c r="G338" s="137"/>
      <c r="H338" s="134"/>
      <c r="I338" s="100"/>
      <c r="J338" s="195"/>
      <c r="K338" s="196"/>
    </row>
    <row r="339" spans="1:11" ht="18" thickBot="1" x14ac:dyDescent="0.3">
      <c r="A339" s="101"/>
      <c r="B339" s="98" t="s">
        <v>113</v>
      </c>
      <c r="C339" s="131"/>
      <c r="D339" s="131"/>
      <c r="E339" s="131"/>
      <c r="F339" s="131"/>
      <c r="G339" s="99"/>
      <c r="H339" s="104"/>
      <c r="I339" s="104"/>
      <c r="J339" s="209">
        <f>SUM(J306:K316)</f>
        <v>0</v>
      </c>
      <c r="K339" s="194"/>
    </row>
    <row r="340" spans="1:11" ht="18" thickBot="1" x14ac:dyDescent="0.3">
      <c r="A340" s="101"/>
      <c r="B340" s="102" t="s">
        <v>27</v>
      </c>
      <c r="C340" s="103"/>
      <c r="D340" s="103"/>
      <c r="E340" s="103"/>
      <c r="F340" s="103"/>
      <c r="G340" s="104"/>
      <c r="H340" s="104"/>
      <c r="I340" s="104"/>
      <c r="J340" s="193">
        <f>SUM(J45:K281)+SUM(J319:K320)</f>
        <v>0</v>
      </c>
      <c r="K340" s="194"/>
    </row>
    <row r="341" spans="1:11" ht="18" thickBot="1" x14ac:dyDescent="0.3">
      <c r="A341" s="101"/>
      <c r="B341" s="102" t="s">
        <v>26</v>
      </c>
      <c r="C341" s="103"/>
      <c r="D341" s="103"/>
      <c r="E341" s="103"/>
      <c r="F341" s="103"/>
      <c r="G341" s="104"/>
      <c r="H341" s="104"/>
      <c r="I341" s="104"/>
      <c r="J341" s="203" t="str">
        <f>IF(J336="Offert",SUM(J323:K334)+(SUM(J284:K302)),IF(J336="Nous consulter","Nous consulter",IF(C22="","",((SUM(J323:K334)+J336+(SUM(J284:K302)))))))</f>
        <v/>
      </c>
      <c r="K341" s="204"/>
    </row>
    <row r="342" spans="1:11" ht="22" customHeight="1" thickBot="1" x14ac:dyDescent="0.3">
      <c r="A342" s="101"/>
      <c r="B342" s="102" t="s">
        <v>166</v>
      </c>
      <c r="C342" s="103"/>
      <c r="D342" s="103"/>
      <c r="E342" s="103"/>
      <c r="F342" s="103"/>
      <c r="G342" s="104"/>
      <c r="H342" s="104"/>
      <c r="I342" s="104"/>
      <c r="J342" s="191" t="str">
        <f>IF(J336="Offert",SUM(J339:J341),IF(J336="Nous consulter","Nous consulter",IF(C22="","",((SUM(J339:J341))))))</f>
        <v/>
      </c>
      <c r="K342" s="192"/>
    </row>
    <row r="343" spans="1:11" ht="20" customHeight="1" thickBot="1" x14ac:dyDescent="0.3">
      <c r="A343" s="101"/>
      <c r="B343" s="102" t="s">
        <v>114</v>
      </c>
      <c r="C343" s="103"/>
      <c r="D343" s="103"/>
      <c r="E343" s="103"/>
      <c r="F343" s="103"/>
      <c r="G343" s="105"/>
      <c r="H343" s="106"/>
      <c r="I343" s="107" t="str">
        <f>IF((J339)=0," ",((J339)-((J339)/1.055)))</f>
        <v xml:space="preserve"> </v>
      </c>
      <c r="J343" s="205"/>
      <c r="K343" s="205"/>
    </row>
    <row r="344" spans="1:11" ht="20" customHeight="1" thickBot="1" x14ac:dyDescent="0.3">
      <c r="A344" s="101"/>
      <c r="B344" s="102" t="s">
        <v>17</v>
      </c>
      <c r="C344" s="103"/>
      <c r="D344" s="103"/>
      <c r="E344" s="103"/>
      <c r="F344" s="103"/>
      <c r="G344" s="105"/>
      <c r="H344" s="106"/>
      <c r="I344" s="107" t="str">
        <f>IF((J340)=0," ",((J340)-((J340)/1.1)))</f>
        <v xml:space="preserve"> </v>
      </c>
      <c r="J344" s="205"/>
      <c r="K344" s="205"/>
    </row>
    <row r="345" spans="1:11" ht="18" customHeight="1" thickBot="1" x14ac:dyDescent="0.3">
      <c r="A345" s="101"/>
      <c r="B345" s="102" t="s">
        <v>18</v>
      </c>
      <c r="C345" s="103"/>
      <c r="D345" s="103"/>
      <c r="E345" s="103"/>
      <c r="F345" s="103"/>
      <c r="G345" s="105"/>
      <c r="H345" s="106"/>
      <c r="I345" s="107" t="e">
        <f>IF((J341)=0," ",((J341)-((J341)/1.2)))</f>
        <v>#VALUE!</v>
      </c>
      <c r="J345" s="205"/>
      <c r="K345" s="205"/>
    </row>
    <row r="346" spans="1:11" ht="8" customHeight="1" thickBot="1" x14ac:dyDescent="0.3">
      <c r="H346" s="108"/>
      <c r="I346" s="108"/>
      <c r="J346" s="108"/>
      <c r="K346" s="109"/>
    </row>
    <row r="347" spans="1:11" ht="17" customHeight="1" x14ac:dyDescent="0.25">
      <c r="A347" s="72"/>
      <c r="B347" s="73" t="s">
        <v>0</v>
      </c>
      <c r="C347" s="74"/>
      <c r="D347" s="74"/>
      <c r="E347" s="74"/>
      <c r="F347" s="74"/>
      <c r="G347" s="74"/>
      <c r="H347" s="75"/>
      <c r="I347" s="75"/>
      <c r="J347" s="75"/>
      <c r="K347" s="76"/>
    </row>
    <row r="348" spans="1:11" ht="21" customHeight="1" x14ac:dyDescent="0.3">
      <c r="A348" s="77"/>
      <c r="B348" s="197" t="s">
        <v>24</v>
      </c>
      <c r="C348" s="198"/>
      <c r="D348" s="198"/>
      <c r="E348" s="198"/>
      <c r="F348" s="198"/>
      <c r="G348" s="198"/>
      <c r="H348" s="198"/>
      <c r="I348" s="198"/>
      <c r="J348" s="198"/>
      <c r="K348" s="199"/>
    </row>
    <row r="349" spans="1:11" ht="24" customHeight="1" x14ac:dyDescent="0.3">
      <c r="A349" s="77"/>
      <c r="B349" s="197" t="s">
        <v>23</v>
      </c>
      <c r="C349" s="198"/>
      <c r="D349" s="198"/>
      <c r="E349" s="198"/>
      <c r="F349" s="198"/>
      <c r="G349" s="198"/>
      <c r="H349" s="198"/>
      <c r="I349" s="198"/>
      <c r="J349" s="198"/>
      <c r="K349" s="199"/>
    </row>
    <row r="350" spans="1:11" ht="24" customHeight="1" x14ac:dyDescent="0.3">
      <c r="A350" s="77"/>
      <c r="B350" s="197" t="s">
        <v>112</v>
      </c>
      <c r="C350" s="198"/>
      <c r="D350" s="198"/>
      <c r="E350" s="198"/>
      <c r="F350" s="198"/>
      <c r="G350" s="198"/>
      <c r="H350" s="198"/>
      <c r="I350" s="198"/>
      <c r="J350" s="198"/>
      <c r="K350" s="199"/>
    </row>
    <row r="351" spans="1:11" ht="26" customHeight="1" thickBot="1" x14ac:dyDescent="0.35">
      <c r="A351" s="78"/>
      <c r="B351" s="200" t="s">
        <v>25</v>
      </c>
      <c r="C351" s="201"/>
      <c r="D351" s="201"/>
      <c r="E351" s="201"/>
      <c r="F351" s="201"/>
      <c r="G351" s="201"/>
      <c r="H351" s="201"/>
      <c r="I351" s="201"/>
      <c r="J351" s="201"/>
      <c r="K351" s="202"/>
    </row>
    <row r="352" spans="1:11" ht="11" customHeight="1" x14ac:dyDescent="0.2">
      <c r="B352" s="110"/>
      <c r="G352" s="111"/>
      <c r="H352" s="112"/>
      <c r="I352" s="112"/>
      <c r="J352" s="112"/>
      <c r="K352" s="109"/>
    </row>
    <row r="353" spans="1:11" ht="8" customHeight="1" x14ac:dyDescent="0.2"/>
    <row r="354" spans="1:11" ht="15" x14ac:dyDescent="0.25">
      <c r="A354" s="43" t="s">
        <v>22</v>
      </c>
      <c r="C354" s="190"/>
      <c r="D354" s="190"/>
      <c r="E354" s="190"/>
      <c r="F354" s="190"/>
      <c r="G354" s="190"/>
      <c r="H354" s="190"/>
      <c r="I354" s="190"/>
      <c r="J354" s="190"/>
      <c r="K354" s="190"/>
    </row>
    <row r="355" spans="1:11" ht="18" customHeight="1" x14ac:dyDescent="0.25">
      <c r="C355" s="190"/>
      <c r="D355" s="190"/>
      <c r="E355" s="190"/>
      <c r="F355" s="190"/>
      <c r="G355" s="190"/>
      <c r="H355" s="190"/>
      <c r="I355" s="190"/>
      <c r="J355" s="190"/>
      <c r="K355" s="190"/>
    </row>
    <row r="356" spans="1:11" ht="14" customHeight="1" x14ac:dyDescent="0.3">
      <c r="C356" s="113"/>
      <c r="D356" s="113"/>
      <c r="E356" s="113"/>
      <c r="F356" s="113"/>
      <c r="G356" s="113"/>
      <c r="H356" s="119"/>
      <c r="I356" s="113"/>
      <c r="J356" s="113"/>
      <c r="K356" s="113"/>
    </row>
    <row r="357" spans="1:11" ht="13" customHeight="1" x14ac:dyDescent="0.25">
      <c r="A357" s="114"/>
      <c r="H357" s="120"/>
      <c r="K357" s="115"/>
    </row>
  </sheetData>
  <mergeCells count="315">
    <mergeCell ref="F274:G274"/>
    <mergeCell ref="B239:D239"/>
    <mergeCell ref="E239:G239"/>
    <mergeCell ref="B241:D241"/>
    <mergeCell ref="E241:G241"/>
    <mergeCell ref="B243:D243"/>
    <mergeCell ref="E243:G243"/>
    <mergeCell ref="B245:D245"/>
    <mergeCell ref="E245:G245"/>
    <mergeCell ref="B247:D247"/>
    <mergeCell ref="E247:G247"/>
    <mergeCell ref="B249:D249"/>
    <mergeCell ref="F268:G268"/>
    <mergeCell ref="F271:G271"/>
    <mergeCell ref="J333:K333"/>
    <mergeCell ref="J332:K332"/>
    <mergeCell ref="J331:K331"/>
    <mergeCell ref="F13:I14"/>
    <mergeCell ref="J224:K224"/>
    <mergeCell ref="J266:K266"/>
    <mergeCell ref="D268:E268"/>
    <mergeCell ref="D271:E271"/>
    <mergeCell ref="D274:E274"/>
    <mergeCell ref="D269:E269"/>
    <mergeCell ref="D272:E272"/>
    <mergeCell ref="A15:E16"/>
    <mergeCell ref="F15:I16"/>
    <mergeCell ref="E249:G249"/>
    <mergeCell ref="J262:K262"/>
    <mergeCell ref="J267:K267"/>
    <mergeCell ref="J270:K270"/>
    <mergeCell ref="J273:K273"/>
    <mergeCell ref="J263:K263"/>
    <mergeCell ref="J264:K264"/>
    <mergeCell ref="F267:G267"/>
    <mergeCell ref="J260:K260"/>
    <mergeCell ref="J261:K261"/>
    <mergeCell ref="D275:E275"/>
    <mergeCell ref="J280:K280"/>
    <mergeCell ref="J281:K281"/>
    <mergeCell ref="J250:K250"/>
    <mergeCell ref="J343:K343"/>
    <mergeCell ref="J306:K306"/>
    <mergeCell ref="J307:K307"/>
    <mergeCell ref="J308:K308"/>
    <mergeCell ref="J309:K309"/>
    <mergeCell ref="J310:K310"/>
    <mergeCell ref="J311:K311"/>
    <mergeCell ref="J312:K312"/>
    <mergeCell ref="J313:K313"/>
    <mergeCell ref="J314:K314"/>
    <mergeCell ref="J315:K315"/>
    <mergeCell ref="J316:K316"/>
    <mergeCell ref="J319:K319"/>
    <mergeCell ref="J320:K320"/>
    <mergeCell ref="J327:K327"/>
    <mergeCell ref="J326:K326"/>
    <mergeCell ref="J328:K328"/>
    <mergeCell ref="J325:K325"/>
    <mergeCell ref="J323:K323"/>
    <mergeCell ref="J324:K324"/>
    <mergeCell ref="J334:K334"/>
    <mergeCell ref="J294:K294"/>
    <mergeCell ref="J295:K295"/>
    <mergeCell ref="J296:K296"/>
    <mergeCell ref="J297:K297"/>
    <mergeCell ref="J300:K300"/>
    <mergeCell ref="J301:K301"/>
    <mergeCell ref="J302:K302"/>
    <mergeCell ref="J226:K226"/>
    <mergeCell ref="J227:K227"/>
    <mergeCell ref="J228:K228"/>
    <mergeCell ref="J229:K229"/>
    <mergeCell ref="J230:K230"/>
    <mergeCell ref="J231:K231"/>
    <mergeCell ref="J233:K233"/>
    <mergeCell ref="J276:K276"/>
    <mergeCell ref="J284:K284"/>
    <mergeCell ref="J285:K285"/>
    <mergeCell ref="J286:K286"/>
    <mergeCell ref="J287:K287"/>
    <mergeCell ref="J288:K288"/>
    <mergeCell ref="J289:K289"/>
    <mergeCell ref="J291:K291"/>
    <mergeCell ref="J292:K292"/>
    <mergeCell ref="J279:K279"/>
    <mergeCell ref="J207:K207"/>
    <mergeCell ref="J208:K208"/>
    <mergeCell ref="J209:K209"/>
    <mergeCell ref="J211:K211"/>
    <mergeCell ref="J212:K212"/>
    <mergeCell ref="J213:K213"/>
    <mergeCell ref="J303:K303"/>
    <mergeCell ref="J214:K214"/>
    <mergeCell ref="J215:K215"/>
    <mergeCell ref="J217:K217"/>
    <mergeCell ref="J220:K220"/>
    <mergeCell ref="J221:K221"/>
    <mergeCell ref="J222:K222"/>
    <mergeCell ref="J218:K218"/>
    <mergeCell ref="J278:K278"/>
    <mergeCell ref="J234:K234"/>
    <mergeCell ref="J235:K235"/>
    <mergeCell ref="J236:K236"/>
    <mergeCell ref="J238:K238"/>
    <mergeCell ref="J240:K240"/>
    <mergeCell ref="J242:K242"/>
    <mergeCell ref="J244:K244"/>
    <mergeCell ref="J246:K246"/>
    <mergeCell ref="J248:K248"/>
    <mergeCell ref="J258:K258"/>
    <mergeCell ref="J259:K259"/>
    <mergeCell ref="B200:G200"/>
    <mergeCell ref="J200:K200"/>
    <mergeCell ref="B201:G201"/>
    <mergeCell ref="J201:K201"/>
    <mergeCell ref="B202:G202"/>
    <mergeCell ref="J202:K202"/>
    <mergeCell ref="B203:G203"/>
    <mergeCell ref="J203:K203"/>
    <mergeCell ref="B204:G204"/>
    <mergeCell ref="J204:K204"/>
    <mergeCell ref="J253:K253"/>
    <mergeCell ref="J254:K254"/>
    <mergeCell ref="J255:K255"/>
    <mergeCell ref="J257:K257"/>
    <mergeCell ref="B205:G205"/>
    <mergeCell ref="J205:K205"/>
    <mergeCell ref="J206:K206"/>
    <mergeCell ref="J169:K169"/>
    <mergeCell ref="J170:K170"/>
    <mergeCell ref="J172:K172"/>
    <mergeCell ref="J173:K173"/>
    <mergeCell ref="J174:K174"/>
    <mergeCell ref="J197:K197"/>
    <mergeCell ref="B198:G198"/>
    <mergeCell ref="J198:K198"/>
    <mergeCell ref="B199:G199"/>
    <mergeCell ref="J199:K199"/>
    <mergeCell ref="B160:G160"/>
    <mergeCell ref="J160:K160"/>
    <mergeCell ref="B161:G161"/>
    <mergeCell ref="J161:K161"/>
    <mergeCell ref="J163:K163"/>
    <mergeCell ref="J164:K164"/>
    <mergeCell ref="J165:K165"/>
    <mergeCell ref="J166:K166"/>
    <mergeCell ref="J168:K168"/>
    <mergeCell ref="B155:G155"/>
    <mergeCell ref="J155:K155"/>
    <mergeCell ref="B156:G156"/>
    <mergeCell ref="J156:K156"/>
    <mergeCell ref="B157:G157"/>
    <mergeCell ref="J157:K157"/>
    <mergeCell ref="B158:G158"/>
    <mergeCell ref="J158:K158"/>
    <mergeCell ref="J159:K159"/>
    <mergeCell ref="B150:G150"/>
    <mergeCell ref="J150:K150"/>
    <mergeCell ref="B151:G151"/>
    <mergeCell ref="J151:K151"/>
    <mergeCell ref="J152:K152"/>
    <mergeCell ref="B153:G153"/>
    <mergeCell ref="J153:K153"/>
    <mergeCell ref="B154:G154"/>
    <mergeCell ref="J154:K154"/>
    <mergeCell ref="B147:G147"/>
    <mergeCell ref="J147:K147"/>
    <mergeCell ref="B148:G148"/>
    <mergeCell ref="J148:K148"/>
    <mergeCell ref="B134:G134"/>
    <mergeCell ref="J128:K128"/>
    <mergeCell ref="B128:G128"/>
    <mergeCell ref="J129:K129"/>
    <mergeCell ref="B129:G129"/>
    <mergeCell ref="B144:G144"/>
    <mergeCell ref="J144:K144"/>
    <mergeCell ref="B145:G145"/>
    <mergeCell ref="J145:K145"/>
    <mergeCell ref="J137:K137"/>
    <mergeCell ref="J138:K138"/>
    <mergeCell ref="J139:K139"/>
    <mergeCell ref="J140:K140"/>
    <mergeCell ref="J141:K141"/>
    <mergeCell ref="B142:G142"/>
    <mergeCell ref="B130:G130"/>
    <mergeCell ref="J80:K80"/>
    <mergeCell ref="B82:G82"/>
    <mergeCell ref="J76:K76"/>
    <mergeCell ref="B146:G146"/>
    <mergeCell ref="J146:K146"/>
    <mergeCell ref="D56:E56"/>
    <mergeCell ref="D57:E57"/>
    <mergeCell ref="J65:K65"/>
    <mergeCell ref="J77:K77"/>
    <mergeCell ref="J79:K79"/>
    <mergeCell ref="J73:K73"/>
    <mergeCell ref="B76:G76"/>
    <mergeCell ref="B83:G83"/>
    <mergeCell ref="B133:G133"/>
    <mergeCell ref="B127:G127"/>
    <mergeCell ref="J127:K127"/>
    <mergeCell ref="J126:K126"/>
    <mergeCell ref="J94:K94"/>
    <mergeCell ref="A10:K11"/>
    <mergeCell ref="J42:K42"/>
    <mergeCell ref="J71:K71"/>
    <mergeCell ref="J72:K72"/>
    <mergeCell ref="J142:K142"/>
    <mergeCell ref="B143:G143"/>
    <mergeCell ref="J143:K143"/>
    <mergeCell ref="J134:K134"/>
    <mergeCell ref="J135:K135"/>
    <mergeCell ref="B77:G77"/>
    <mergeCell ref="B73:G73"/>
    <mergeCell ref="J67:K67"/>
    <mergeCell ref="H19:J19"/>
    <mergeCell ref="H20:J20"/>
    <mergeCell ref="H21:J21"/>
    <mergeCell ref="H24:J24"/>
    <mergeCell ref="H25:J25"/>
    <mergeCell ref="J47:K47"/>
    <mergeCell ref="J48:K48"/>
    <mergeCell ref="J49:K49"/>
    <mergeCell ref="J59:K59"/>
    <mergeCell ref="J55:K55"/>
    <mergeCell ref="J54:K54"/>
    <mergeCell ref="B79:G79"/>
    <mergeCell ref="A13:E14"/>
    <mergeCell ref="B29:J29"/>
    <mergeCell ref="C19:F19"/>
    <mergeCell ref="C20:F20"/>
    <mergeCell ref="C21:F21"/>
    <mergeCell ref="C24:F24"/>
    <mergeCell ref="C25:F25"/>
    <mergeCell ref="J45:K45"/>
    <mergeCell ref="B75:G75"/>
    <mergeCell ref="J75:K75"/>
    <mergeCell ref="J43:K43"/>
    <mergeCell ref="B30:J30"/>
    <mergeCell ref="B42:G42"/>
    <mergeCell ref="J68:K68"/>
    <mergeCell ref="J63:K63"/>
    <mergeCell ref="J64:K64"/>
    <mergeCell ref="J53:K53"/>
    <mergeCell ref="J69:K69"/>
    <mergeCell ref="J50:K50"/>
    <mergeCell ref="J46:K46"/>
    <mergeCell ref="J60:K60"/>
    <mergeCell ref="J61:K61"/>
    <mergeCell ref="J62:K62"/>
    <mergeCell ref="J52:K52"/>
    <mergeCell ref="C355:K355"/>
    <mergeCell ref="J342:K342"/>
    <mergeCell ref="J340:K340"/>
    <mergeCell ref="B38:K38"/>
    <mergeCell ref="J338:K338"/>
    <mergeCell ref="C354:K354"/>
    <mergeCell ref="B348:K348"/>
    <mergeCell ref="B351:K351"/>
    <mergeCell ref="B349:K349"/>
    <mergeCell ref="J341:K341"/>
    <mergeCell ref="J345:K345"/>
    <mergeCell ref="J344:K344"/>
    <mergeCell ref="B40:K40"/>
    <mergeCell ref="B350:K350"/>
    <mergeCell ref="J339:K339"/>
    <mergeCell ref="J70:K70"/>
    <mergeCell ref="B87:G87"/>
    <mergeCell ref="B71:G71"/>
    <mergeCell ref="B72:G72"/>
    <mergeCell ref="B74:G74"/>
    <mergeCell ref="J74:K74"/>
    <mergeCell ref="J83:K83"/>
    <mergeCell ref="B84:G84"/>
    <mergeCell ref="B85:G85"/>
    <mergeCell ref="J84:K84"/>
    <mergeCell ref="J85:K85"/>
    <mergeCell ref="J86:K86"/>
    <mergeCell ref="J87:K87"/>
    <mergeCell ref="B86:G86"/>
    <mergeCell ref="B89:G89"/>
    <mergeCell ref="J103:K103"/>
    <mergeCell ref="J89:K89"/>
    <mergeCell ref="J92:K92"/>
    <mergeCell ref="J93:K93"/>
    <mergeCell ref="J97:K97"/>
    <mergeCell ref="J98:K98"/>
    <mergeCell ref="J99:K99"/>
    <mergeCell ref="J95:K95"/>
    <mergeCell ref="J88:K88"/>
    <mergeCell ref="B80:G80"/>
    <mergeCell ref="J82:K82"/>
    <mergeCell ref="J81:K81"/>
    <mergeCell ref="A12:K12"/>
    <mergeCell ref="J330:K330"/>
    <mergeCell ref="J329:K329"/>
    <mergeCell ref="J336:K336"/>
    <mergeCell ref="D22:D23"/>
    <mergeCell ref="E22:F23"/>
    <mergeCell ref="G22:G23"/>
    <mergeCell ref="H22:J23"/>
    <mergeCell ref="B39:K39"/>
    <mergeCell ref="C34:E34"/>
    <mergeCell ref="B90:G90"/>
    <mergeCell ref="J101:K101"/>
    <mergeCell ref="J102:K102"/>
    <mergeCell ref="B131:G131"/>
    <mergeCell ref="J131:K131"/>
    <mergeCell ref="B132:G132"/>
    <mergeCell ref="J132:K132"/>
    <mergeCell ref="J136:K136"/>
    <mergeCell ref="J130:K130"/>
    <mergeCell ref="J90:K90"/>
    <mergeCell ref="J133:K133"/>
  </mergeCells>
  <phoneticPr fontId="2"/>
  <dataValidations count="2">
    <dataValidation type="whole" allowBlank="1" showInputMessage="1" showErrorMessage="1" errorTitle="Minimum non atteint" error="Attention, vous devez commander un minimum de 10 personnes." sqref="A45:A55 A278:A281" xr:uid="{40823D1E-84F3-824F-93B0-800B2DD5D0B6}">
      <formula1>10</formula1>
      <formula2>2000</formula2>
    </dataValidation>
    <dataValidation type="whole" allowBlank="1" showInputMessage="1" showErrorMessage="1" errorTitle="Minimum non atteint" error="Attention, vous devez commander un minimum de 4 personnes." sqref="A226:A231 A238 A240 A242 A244 A246 A248 A234:A236 A255 A267 A270 A273" xr:uid="{DC9A51D2-FD2E-6541-8A2E-835FFDB827FF}">
      <formula1>4</formula1>
      <formula2>2000</formula2>
    </dataValidation>
  </dataValidations>
  <pageMargins left="0.3" right="0.2" top="0.45" bottom="0.2" header="0.51" footer="0.51"/>
  <pageSetup paperSize="9" scale="59" orientation="portrait" horizontalDpi="4294967292" verticalDpi="4294967292"/>
  <headerFooter alignWithMargins="0"/>
  <rowBreaks count="1" manualBreakCount="1">
    <brk id="272" max="10" man="1"/>
  </rowBreaks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618AE34-686F-A243-AC1E-E4290326FDEB}">
          <x14:formula1>
            <xm:f>'liste légumes desserts plat cha'!$C$1:$C$2</xm:f>
          </x14:formula1>
          <xm:sqref>D56:E56</xm:sqref>
        </x14:dataValidation>
        <x14:dataValidation type="list" allowBlank="1" showInputMessage="1" showErrorMessage="1" xr:uid="{CDA6B709-2DCD-C449-ABF5-33B2F5DF4D1B}">
          <x14:formula1>
            <xm:f>'liste légumes desserts plat cha'!$B$1:$B$10</xm:f>
          </x14:formula1>
          <xm:sqref>D57:E57 D269:E269 D272:E272 D275:E275</xm:sqref>
        </x14:dataValidation>
        <x14:dataValidation type="list" allowBlank="1" showInputMessage="1" showErrorMessage="1" xr:uid="{61C7592B-D2D2-E04D-BE87-0504AF3E0198}">
          <x14:formula1>
            <xm:f>'liste légumes desserts plat cha'!$A$1:$A$7</xm:f>
          </x14:formula1>
          <xm:sqref>D268:G268 D271:G271 D274:G274 B239:G239 B241:G241 B243:G243 B245:G245 B247:G247 B249:G249</xm:sqref>
        </x14:dataValidation>
        <x14:dataValidation type="list" allowBlank="1" showInputMessage="1" showErrorMessage="1" xr:uid="{2070F1F7-AA29-D944-A886-62BB2AA220D6}">
          <x14:formula1>
            <xm:f>'liste légumes desserts plat cha'!$D$1:$D$4</xm:f>
          </x14:formula1>
          <xm:sqref>F15:I16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913DC-27D0-9C42-8735-F74AD0EC26D0}">
  <dimension ref="A1:E10"/>
  <sheetViews>
    <sheetView workbookViewId="0">
      <selection activeCell="E1" sqref="E1:E3"/>
    </sheetView>
  </sheetViews>
  <sheetFormatPr baseColWidth="10" defaultRowHeight="15" x14ac:dyDescent="0.2"/>
  <cols>
    <col min="1" max="1" width="38.1640625" customWidth="1"/>
    <col min="2" max="2" width="22.1640625" style="127" bestFit="1" customWidth="1"/>
    <col min="3" max="3" width="35.1640625" style="127" bestFit="1" customWidth="1"/>
    <col min="4" max="4" width="16" bestFit="1" customWidth="1"/>
  </cols>
  <sheetData>
    <row r="1" spans="1:5" x14ac:dyDescent="0.2">
      <c r="A1" s="126" t="s">
        <v>200</v>
      </c>
      <c r="B1" s="127" t="s">
        <v>207</v>
      </c>
      <c r="C1" s="127" t="s">
        <v>228</v>
      </c>
      <c r="D1" s="145" t="s">
        <v>241</v>
      </c>
      <c r="E1" s="145" t="s">
        <v>246</v>
      </c>
    </row>
    <row r="2" spans="1:5" x14ac:dyDescent="0.2">
      <c r="A2" s="126" t="s">
        <v>201</v>
      </c>
      <c r="B2" s="127" t="s">
        <v>208</v>
      </c>
      <c r="C2" s="127" t="s">
        <v>229</v>
      </c>
      <c r="D2" s="145" t="s">
        <v>238</v>
      </c>
      <c r="E2" s="145" t="s">
        <v>244</v>
      </c>
    </row>
    <row r="3" spans="1:5" x14ac:dyDescent="0.2">
      <c r="A3" s="126" t="s">
        <v>202</v>
      </c>
      <c r="B3" s="127" t="s">
        <v>209</v>
      </c>
      <c r="D3" s="145" t="s">
        <v>239</v>
      </c>
      <c r="E3" s="145" t="s">
        <v>245</v>
      </c>
    </row>
    <row r="4" spans="1:5" x14ac:dyDescent="0.2">
      <c r="A4" s="126" t="s">
        <v>204</v>
      </c>
      <c r="B4" s="127" t="s">
        <v>210</v>
      </c>
      <c r="D4" s="145" t="s">
        <v>240</v>
      </c>
    </row>
    <row r="5" spans="1:5" x14ac:dyDescent="0.2">
      <c r="A5" s="126" t="s">
        <v>203</v>
      </c>
      <c r="B5" s="127" t="s">
        <v>211</v>
      </c>
    </row>
    <row r="6" spans="1:5" x14ac:dyDescent="0.2">
      <c r="A6" s="126" t="s">
        <v>205</v>
      </c>
      <c r="B6" s="127" t="s">
        <v>212</v>
      </c>
    </row>
    <row r="7" spans="1:5" x14ac:dyDescent="0.2">
      <c r="A7" s="126" t="s">
        <v>206</v>
      </c>
      <c r="B7" s="127" t="s">
        <v>213</v>
      </c>
    </row>
    <row r="8" spans="1:5" x14ac:dyDescent="0.2">
      <c r="B8" s="127" t="s">
        <v>214</v>
      </c>
    </row>
    <row r="9" spans="1:5" x14ac:dyDescent="0.2">
      <c r="B9" s="127" t="s">
        <v>215</v>
      </c>
    </row>
    <row r="10" spans="1:5" x14ac:dyDescent="0.2">
      <c r="A10" s="126" t="s">
        <v>227</v>
      </c>
      <c r="B10" s="127" t="s">
        <v>216</v>
      </c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02CEF-B052-2946-92CC-C140E805FFEB}">
  <dimension ref="A1:D198"/>
  <sheetViews>
    <sheetView workbookViewId="0">
      <selection activeCell="C36" sqref="C36"/>
    </sheetView>
  </sheetViews>
  <sheetFormatPr baseColWidth="10" defaultRowHeight="13" x14ac:dyDescent="0.2"/>
  <cols>
    <col min="1" max="1" width="29.6640625" customWidth="1"/>
    <col min="2" max="2" width="13.33203125" customWidth="1"/>
    <col min="3" max="3" width="14.6640625" customWidth="1"/>
    <col min="4" max="4" width="19" customWidth="1"/>
  </cols>
  <sheetData>
    <row r="1" spans="1:4" ht="30" thickBot="1" x14ac:dyDescent="0.4">
      <c r="A1" s="279" t="s">
        <v>116</v>
      </c>
      <c r="B1" s="279"/>
      <c r="C1" s="279"/>
      <c r="D1" s="279"/>
    </row>
    <row r="2" spans="1:4" ht="21" thickBot="1" x14ac:dyDescent="0.25">
      <c r="A2" s="1" t="s">
        <v>117</v>
      </c>
      <c r="B2" s="280" t="s">
        <v>118</v>
      </c>
      <c r="C2" s="169"/>
      <c r="D2" s="281"/>
    </row>
    <row r="3" spans="1:4" x14ac:dyDescent="0.2">
      <c r="A3" s="2" t="s">
        <v>119</v>
      </c>
      <c r="B3" s="282" t="s">
        <v>120</v>
      </c>
      <c r="C3" s="283"/>
      <c r="D3" s="284"/>
    </row>
    <row r="4" spans="1:4" x14ac:dyDescent="0.2">
      <c r="A4" s="3" t="s">
        <v>121</v>
      </c>
      <c r="B4" s="270" t="s">
        <v>122</v>
      </c>
      <c r="C4" s="271"/>
      <c r="D4" s="272"/>
    </row>
    <row r="5" spans="1:4" x14ac:dyDescent="0.2">
      <c r="A5" s="4" t="s">
        <v>123</v>
      </c>
      <c r="B5" s="270" t="s">
        <v>124</v>
      </c>
      <c r="C5" s="271"/>
      <c r="D5" s="272"/>
    </row>
    <row r="6" spans="1:4" x14ac:dyDescent="0.2">
      <c r="A6" s="4" t="s">
        <v>125</v>
      </c>
      <c r="B6" s="270" t="s">
        <v>126</v>
      </c>
      <c r="C6" s="271"/>
      <c r="D6" s="272"/>
    </row>
    <row r="7" spans="1:4" x14ac:dyDescent="0.2">
      <c r="A7" s="4" t="s">
        <v>127</v>
      </c>
      <c r="B7" s="270" t="s">
        <v>128</v>
      </c>
      <c r="C7" s="271"/>
      <c r="D7" s="272"/>
    </row>
    <row r="8" spans="1:4" ht="14" thickBot="1" x14ac:dyDescent="0.25">
      <c r="A8" s="5" t="s">
        <v>129</v>
      </c>
      <c r="B8" s="273" t="s">
        <v>130</v>
      </c>
      <c r="C8" s="274"/>
      <c r="D8" s="275"/>
    </row>
    <row r="9" spans="1:4" ht="41" thickBot="1" x14ac:dyDescent="0.25">
      <c r="A9" s="6" t="s">
        <v>131</v>
      </c>
      <c r="B9" s="6" t="s">
        <v>132</v>
      </c>
      <c r="C9" s="6" t="s">
        <v>133</v>
      </c>
      <c r="D9" s="6" t="s">
        <v>134</v>
      </c>
    </row>
    <row r="10" spans="1:4" x14ac:dyDescent="0.2">
      <c r="A10" s="7">
        <v>27000</v>
      </c>
      <c r="B10" s="8">
        <v>5</v>
      </c>
      <c r="C10" s="9">
        <v>70</v>
      </c>
      <c r="D10" s="9">
        <v>84</v>
      </c>
    </row>
    <row r="11" spans="1:4" x14ac:dyDescent="0.2">
      <c r="A11" s="10">
        <v>27100</v>
      </c>
      <c r="B11" s="11">
        <v>3</v>
      </c>
      <c r="C11" s="12">
        <v>35</v>
      </c>
      <c r="D11" s="12">
        <v>42</v>
      </c>
    </row>
    <row r="12" spans="1:4" x14ac:dyDescent="0.2">
      <c r="A12" s="10">
        <v>27110</v>
      </c>
      <c r="B12" s="11">
        <v>4</v>
      </c>
      <c r="C12" s="12">
        <v>50</v>
      </c>
      <c r="D12" s="12">
        <v>60</v>
      </c>
    </row>
    <row r="13" spans="1:4" x14ac:dyDescent="0.2">
      <c r="A13" s="10">
        <v>27120</v>
      </c>
      <c r="B13" s="11">
        <v>5</v>
      </c>
      <c r="C13" s="12">
        <v>70</v>
      </c>
      <c r="D13" s="12">
        <v>84</v>
      </c>
    </row>
    <row r="14" spans="1:4" x14ac:dyDescent="0.2">
      <c r="A14" s="10">
        <v>27130</v>
      </c>
      <c r="B14" s="11">
        <v>5</v>
      </c>
      <c r="C14" s="12">
        <v>70</v>
      </c>
      <c r="D14" s="12">
        <v>84</v>
      </c>
    </row>
    <row r="15" spans="1:4" x14ac:dyDescent="0.2">
      <c r="A15" s="10">
        <v>27140</v>
      </c>
      <c r="B15" s="11">
        <v>5</v>
      </c>
      <c r="C15" s="12">
        <v>70</v>
      </c>
      <c r="D15" s="12">
        <v>84</v>
      </c>
    </row>
    <row r="16" spans="1:4" x14ac:dyDescent="0.2">
      <c r="A16" s="10">
        <v>27150</v>
      </c>
      <c r="B16" s="11">
        <v>4</v>
      </c>
      <c r="C16" s="12">
        <v>50</v>
      </c>
      <c r="D16" s="12">
        <v>60</v>
      </c>
    </row>
    <row r="17" spans="1:4" x14ac:dyDescent="0.2">
      <c r="A17" s="10">
        <v>27160</v>
      </c>
      <c r="B17" s="11">
        <v>5</v>
      </c>
      <c r="C17" s="12">
        <v>70</v>
      </c>
      <c r="D17" s="12">
        <v>84</v>
      </c>
    </row>
    <row r="18" spans="1:4" x14ac:dyDescent="0.2">
      <c r="A18" s="10">
        <v>27170</v>
      </c>
      <c r="B18" s="13">
        <v>5</v>
      </c>
      <c r="C18" s="14">
        <v>70</v>
      </c>
      <c r="D18" s="14">
        <v>84</v>
      </c>
    </row>
    <row r="19" spans="1:4" x14ac:dyDescent="0.2">
      <c r="A19" s="10">
        <v>27180</v>
      </c>
      <c r="B19" s="13">
        <v>5</v>
      </c>
      <c r="C19" s="14">
        <v>70</v>
      </c>
      <c r="D19" s="14">
        <v>84</v>
      </c>
    </row>
    <row r="20" spans="1:4" x14ac:dyDescent="0.2">
      <c r="A20" s="10">
        <v>27190</v>
      </c>
      <c r="B20" s="11">
        <v>5</v>
      </c>
      <c r="C20" s="12">
        <v>70</v>
      </c>
      <c r="D20" s="12">
        <v>84</v>
      </c>
    </row>
    <row r="21" spans="1:4" x14ac:dyDescent="0.2">
      <c r="A21" s="10">
        <v>27200</v>
      </c>
      <c r="B21" s="11">
        <v>5</v>
      </c>
      <c r="C21" s="12">
        <v>70</v>
      </c>
      <c r="D21" s="12">
        <v>84</v>
      </c>
    </row>
    <row r="22" spans="1:4" x14ac:dyDescent="0.2">
      <c r="A22" s="10">
        <v>27210</v>
      </c>
      <c r="B22" s="11">
        <v>5</v>
      </c>
      <c r="C22" s="12">
        <v>70</v>
      </c>
      <c r="D22" s="12">
        <v>84</v>
      </c>
    </row>
    <row r="23" spans="1:4" x14ac:dyDescent="0.2">
      <c r="A23" s="10">
        <v>27220</v>
      </c>
      <c r="B23" s="11">
        <v>5</v>
      </c>
      <c r="C23" s="12">
        <v>70</v>
      </c>
      <c r="D23" s="12">
        <v>84</v>
      </c>
    </row>
    <row r="24" spans="1:4" x14ac:dyDescent="0.2">
      <c r="A24" s="10">
        <v>27230</v>
      </c>
      <c r="B24" s="11">
        <v>5</v>
      </c>
      <c r="C24" s="12">
        <v>70</v>
      </c>
      <c r="D24" s="12">
        <v>84</v>
      </c>
    </row>
    <row r="25" spans="1:4" x14ac:dyDescent="0.2">
      <c r="A25" s="10">
        <v>27240</v>
      </c>
      <c r="B25" s="11">
        <v>5</v>
      </c>
      <c r="C25" s="12">
        <v>70</v>
      </c>
      <c r="D25" s="12">
        <v>84</v>
      </c>
    </row>
    <row r="26" spans="1:4" x14ac:dyDescent="0.2">
      <c r="A26" s="10">
        <v>27250</v>
      </c>
      <c r="B26" s="11">
        <v>5</v>
      </c>
      <c r="C26" s="12">
        <v>70</v>
      </c>
      <c r="D26" s="12">
        <v>84</v>
      </c>
    </row>
    <row r="27" spans="1:4" x14ac:dyDescent="0.2">
      <c r="A27" s="10">
        <v>27260</v>
      </c>
      <c r="B27" s="11">
        <v>5</v>
      </c>
      <c r="C27" s="12">
        <v>70</v>
      </c>
      <c r="D27" s="12">
        <v>84</v>
      </c>
    </row>
    <row r="28" spans="1:4" x14ac:dyDescent="0.2">
      <c r="A28" s="10">
        <v>27270</v>
      </c>
      <c r="B28" s="11">
        <v>5</v>
      </c>
      <c r="C28" s="12">
        <v>70</v>
      </c>
      <c r="D28" s="12">
        <v>84</v>
      </c>
    </row>
    <row r="29" spans="1:4" x14ac:dyDescent="0.2">
      <c r="A29" s="10">
        <v>27290</v>
      </c>
      <c r="B29" s="11">
        <v>3</v>
      </c>
      <c r="C29" s="12">
        <v>35</v>
      </c>
      <c r="D29" s="12">
        <v>42</v>
      </c>
    </row>
    <row r="30" spans="1:4" x14ac:dyDescent="0.2">
      <c r="A30" s="10">
        <v>27300</v>
      </c>
      <c r="B30" s="11">
        <v>5</v>
      </c>
      <c r="C30" s="12">
        <v>70</v>
      </c>
      <c r="D30" s="12">
        <v>84</v>
      </c>
    </row>
    <row r="31" spans="1:4" x14ac:dyDescent="0.2">
      <c r="A31" s="10">
        <v>27310</v>
      </c>
      <c r="B31" s="11">
        <v>3</v>
      </c>
      <c r="C31" s="12">
        <v>35</v>
      </c>
      <c r="D31" s="12">
        <v>42</v>
      </c>
    </row>
    <row r="32" spans="1:4" x14ac:dyDescent="0.2">
      <c r="A32" s="10">
        <v>27320</v>
      </c>
      <c r="B32" s="11">
        <v>5</v>
      </c>
      <c r="C32" s="12">
        <v>70</v>
      </c>
      <c r="D32" s="12">
        <v>84</v>
      </c>
    </row>
    <row r="33" spans="1:4" x14ac:dyDescent="0.2">
      <c r="A33" s="10">
        <v>27330</v>
      </c>
      <c r="B33" s="11">
        <v>5</v>
      </c>
      <c r="C33" s="12">
        <v>70</v>
      </c>
      <c r="D33" s="12">
        <v>84</v>
      </c>
    </row>
    <row r="34" spans="1:4" x14ac:dyDescent="0.2">
      <c r="A34" s="10">
        <v>27340</v>
      </c>
      <c r="B34" s="11">
        <v>3</v>
      </c>
      <c r="C34" s="12">
        <v>35</v>
      </c>
      <c r="D34" s="12">
        <v>42</v>
      </c>
    </row>
    <row r="35" spans="1:4" x14ac:dyDescent="0.2">
      <c r="A35" s="10">
        <v>27350</v>
      </c>
      <c r="B35" s="11">
        <v>3</v>
      </c>
      <c r="C35" s="12">
        <v>35</v>
      </c>
      <c r="D35" s="12">
        <v>42</v>
      </c>
    </row>
    <row r="36" spans="1:4" x14ac:dyDescent="0.2">
      <c r="A36" s="10">
        <v>27360</v>
      </c>
      <c r="B36" s="11">
        <v>3</v>
      </c>
      <c r="C36" s="12" t="s">
        <v>148</v>
      </c>
      <c r="D36" s="12">
        <v>42</v>
      </c>
    </row>
    <row r="37" spans="1:4" x14ac:dyDescent="0.2">
      <c r="A37" s="10">
        <v>27370</v>
      </c>
      <c r="B37" s="11">
        <v>3</v>
      </c>
      <c r="C37" s="12">
        <v>35</v>
      </c>
      <c r="D37" s="12">
        <v>42</v>
      </c>
    </row>
    <row r="38" spans="1:4" x14ac:dyDescent="0.2">
      <c r="A38" s="10">
        <v>27380</v>
      </c>
      <c r="B38" s="11">
        <v>3</v>
      </c>
      <c r="C38" s="12">
        <v>35</v>
      </c>
      <c r="D38" s="12">
        <v>42</v>
      </c>
    </row>
    <row r="39" spans="1:4" x14ac:dyDescent="0.2">
      <c r="A39" s="10">
        <v>27390</v>
      </c>
      <c r="B39" s="11">
        <v>5</v>
      </c>
      <c r="C39" s="12">
        <v>70</v>
      </c>
      <c r="D39" s="12">
        <v>84</v>
      </c>
    </row>
    <row r="40" spans="1:4" x14ac:dyDescent="0.2">
      <c r="A40" s="10">
        <v>27400</v>
      </c>
      <c r="B40" s="11">
        <v>4</v>
      </c>
      <c r="C40" s="12">
        <v>50</v>
      </c>
      <c r="D40" s="12">
        <v>60</v>
      </c>
    </row>
    <row r="41" spans="1:4" x14ac:dyDescent="0.2">
      <c r="A41" s="10">
        <v>27410</v>
      </c>
      <c r="B41" s="11">
        <v>5</v>
      </c>
      <c r="C41" s="12">
        <v>70</v>
      </c>
      <c r="D41" s="12">
        <v>84</v>
      </c>
    </row>
    <row r="42" spans="1:4" x14ac:dyDescent="0.2">
      <c r="A42" s="10">
        <v>27420</v>
      </c>
      <c r="B42" s="11">
        <v>4</v>
      </c>
      <c r="C42" s="12">
        <v>50</v>
      </c>
      <c r="D42" s="12">
        <v>60</v>
      </c>
    </row>
    <row r="43" spans="1:4" x14ac:dyDescent="0.2">
      <c r="A43" s="10">
        <v>27430</v>
      </c>
      <c r="B43" s="11">
        <v>3</v>
      </c>
      <c r="C43" s="12">
        <v>35</v>
      </c>
      <c r="D43" s="12">
        <v>42</v>
      </c>
    </row>
    <row r="44" spans="1:4" x14ac:dyDescent="0.2">
      <c r="A44" s="10">
        <v>27440</v>
      </c>
      <c r="B44" s="11">
        <v>3</v>
      </c>
      <c r="C44" s="12">
        <v>35</v>
      </c>
      <c r="D44" s="12">
        <v>42</v>
      </c>
    </row>
    <row r="45" spans="1:4" x14ac:dyDescent="0.2">
      <c r="A45" s="10">
        <v>27450</v>
      </c>
      <c r="B45" s="11">
        <v>4</v>
      </c>
      <c r="C45" s="12">
        <v>50</v>
      </c>
      <c r="D45" s="12">
        <v>60</v>
      </c>
    </row>
    <row r="46" spans="1:4" x14ac:dyDescent="0.2">
      <c r="A46" s="10">
        <v>27460</v>
      </c>
      <c r="B46" s="11">
        <v>3</v>
      </c>
      <c r="C46" s="12">
        <v>35</v>
      </c>
      <c r="D46" s="12">
        <v>42</v>
      </c>
    </row>
    <row r="47" spans="1:4" x14ac:dyDescent="0.2">
      <c r="A47" s="10">
        <v>27470</v>
      </c>
      <c r="B47" s="11">
        <v>4</v>
      </c>
      <c r="C47" s="12">
        <v>50</v>
      </c>
      <c r="D47" s="12">
        <v>60</v>
      </c>
    </row>
    <row r="48" spans="1:4" x14ac:dyDescent="0.2">
      <c r="A48" s="10">
        <v>27480</v>
      </c>
      <c r="B48" s="11">
        <v>3</v>
      </c>
      <c r="C48" s="12">
        <v>35</v>
      </c>
      <c r="D48" s="12">
        <v>42</v>
      </c>
    </row>
    <row r="49" spans="1:4" x14ac:dyDescent="0.2">
      <c r="A49" s="10">
        <v>27490</v>
      </c>
      <c r="B49" s="13">
        <v>5</v>
      </c>
      <c r="C49" s="14">
        <v>70</v>
      </c>
      <c r="D49" s="14">
        <v>84</v>
      </c>
    </row>
    <row r="50" spans="1:4" x14ac:dyDescent="0.2">
      <c r="A50" s="10">
        <v>27500</v>
      </c>
      <c r="B50" s="11">
        <v>5</v>
      </c>
      <c r="C50" s="12">
        <v>70</v>
      </c>
      <c r="D50" s="12">
        <v>84</v>
      </c>
    </row>
    <row r="51" spans="1:4" x14ac:dyDescent="0.2">
      <c r="A51" s="10">
        <v>27510</v>
      </c>
      <c r="B51" s="11">
        <v>4</v>
      </c>
      <c r="C51" s="12">
        <v>50</v>
      </c>
      <c r="D51" s="12">
        <v>60</v>
      </c>
    </row>
    <row r="52" spans="1:4" x14ac:dyDescent="0.2">
      <c r="A52" s="10">
        <v>27520</v>
      </c>
      <c r="B52" s="11">
        <v>3</v>
      </c>
      <c r="C52" s="12">
        <v>35</v>
      </c>
      <c r="D52" s="12">
        <v>42</v>
      </c>
    </row>
    <row r="53" spans="1:4" x14ac:dyDescent="0.2">
      <c r="A53" s="10">
        <v>27530</v>
      </c>
      <c r="B53" s="11">
        <v>5</v>
      </c>
      <c r="C53" s="12">
        <v>70</v>
      </c>
      <c r="D53" s="12">
        <v>84</v>
      </c>
    </row>
    <row r="54" spans="1:4" x14ac:dyDescent="0.2">
      <c r="A54" s="10">
        <v>27540</v>
      </c>
      <c r="B54" s="11">
        <v>5</v>
      </c>
      <c r="C54" s="12">
        <v>70</v>
      </c>
      <c r="D54" s="12">
        <v>84</v>
      </c>
    </row>
    <row r="55" spans="1:4" x14ac:dyDescent="0.2">
      <c r="A55" s="10">
        <v>27550</v>
      </c>
      <c r="B55" s="13">
        <v>5</v>
      </c>
      <c r="C55" s="14">
        <v>70</v>
      </c>
      <c r="D55" s="14">
        <v>84</v>
      </c>
    </row>
    <row r="56" spans="1:4" x14ac:dyDescent="0.2">
      <c r="A56" s="10">
        <v>27560</v>
      </c>
      <c r="B56" s="11">
        <v>5</v>
      </c>
      <c r="C56" s="12">
        <v>70</v>
      </c>
      <c r="D56" s="12">
        <v>84</v>
      </c>
    </row>
    <row r="57" spans="1:4" x14ac:dyDescent="0.2">
      <c r="A57" s="10">
        <v>27570</v>
      </c>
      <c r="B57" s="11">
        <v>5</v>
      </c>
      <c r="C57" s="12">
        <v>70</v>
      </c>
      <c r="D57" s="12">
        <v>84</v>
      </c>
    </row>
    <row r="58" spans="1:4" x14ac:dyDescent="0.2">
      <c r="A58" s="10">
        <v>27580</v>
      </c>
      <c r="B58" s="11">
        <v>5</v>
      </c>
      <c r="C58" s="12">
        <v>70</v>
      </c>
      <c r="D58" s="12">
        <v>84</v>
      </c>
    </row>
    <row r="59" spans="1:4" x14ac:dyDescent="0.2">
      <c r="A59" s="10">
        <v>27590</v>
      </c>
      <c r="B59" s="11">
        <v>3</v>
      </c>
      <c r="C59" s="12">
        <v>35</v>
      </c>
      <c r="D59" s="12">
        <v>42</v>
      </c>
    </row>
    <row r="60" spans="1:4" x14ac:dyDescent="0.2">
      <c r="A60" s="10">
        <v>27600</v>
      </c>
      <c r="B60" s="13">
        <v>5</v>
      </c>
      <c r="C60" s="14">
        <v>70</v>
      </c>
      <c r="D60" s="14">
        <v>84</v>
      </c>
    </row>
    <row r="61" spans="1:4" x14ac:dyDescent="0.2">
      <c r="A61" s="10">
        <v>27610</v>
      </c>
      <c r="B61" s="11">
        <v>3</v>
      </c>
      <c r="C61" s="12">
        <v>35</v>
      </c>
      <c r="D61" s="12">
        <v>42</v>
      </c>
    </row>
    <row r="62" spans="1:4" x14ac:dyDescent="0.2">
      <c r="A62" s="10">
        <v>27620</v>
      </c>
      <c r="B62" s="11">
        <v>5</v>
      </c>
      <c r="C62" s="12">
        <v>70</v>
      </c>
      <c r="D62" s="12">
        <v>84</v>
      </c>
    </row>
    <row r="63" spans="1:4" x14ac:dyDescent="0.2">
      <c r="A63" s="10">
        <v>27630</v>
      </c>
      <c r="B63" s="11">
        <v>5</v>
      </c>
      <c r="C63" s="12">
        <v>70</v>
      </c>
      <c r="D63" s="12">
        <v>84</v>
      </c>
    </row>
    <row r="64" spans="1:4" x14ac:dyDescent="0.2">
      <c r="A64" s="10">
        <v>27640</v>
      </c>
      <c r="B64" s="11">
        <v>5</v>
      </c>
      <c r="C64" s="12">
        <v>70</v>
      </c>
      <c r="D64" s="12">
        <v>84</v>
      </c>
    </row>
    <row r="65" spans="1:4" x14ac:dyDescent="0.2">
      <c r="A65" s="10">
        <v>27650</v>
      </c>
      <c r="B65" s="11">
        <v>5</v>
      </c>
      <c r="C65" s="12">
        <v>70</v>
      </c>
      <c r="D65" s="12">
        <v>84</v>
      </c>
    </row>
    <row r="66" spans="1:4" x14ac:dyDescent="0.2">
      <c r="A66" s="10">
        <v>27660</v>
      </c>
      <c r="B66" s="11">
        <v>5</v>
      </c>
      <c r="C66" s="12">
        <v>70</v>
      </c>
      <c r="D66" s="12">
        <v>84</v>
      </c>
    </row>
    <row r="67" spans="1:4" x14ac:dyDescent="0.2">
      <c r="A67" s="10">
        <v>27670</v>
      </c>
      <c r="B67" s="11">
        <v>3</v>
      </c>
      <c r="C67" s="12">
        <v>35</v>
      </c>
      <c r="D67" s="12">
        <v>42</v>
      </c>
    </row>
    <row r="68" spans="1:4" x14ac:dyDescent="0.2">
      <c r="A68" s="10">
        <v>27680</v>
      </c>
      <c r="B68" s="11">
        <v>5</v>
      </c>
      <c r="C68" s="12">
        <v>70</v>
      </c>
      <c r="D68" s="12">
        <v>84</v>
      </c>
    </row>
    <row r="69" spans="1:4" x14ac:dyDescent="0.2">
      <c r="A69" s="10">
        <v>27690</v>
      </c>
      <c r="B69" s="11">
        <v>3</v>
      </c>
      <c r="C69" s="12">
        <v>35</v>
      </c>
      <c r="D69" s="12">
        <v>42</v>
      </c>
    </row>
    <row r="70" spans="1:4" x14ac:dyDescent="0.2">
      <c r="A70" s="10">
        <v>27700</v>
      </c>
      <c r="B70" s="11">
        <v>4</v>
      </c>
      <c r="C70" s="12">
        <v>50</v>
      </c>
      <c r="D70" s="12">
        <v>60</v>
      </c>
    </row>
    <row r="71" spans="1:4" x14ac:dyDescent="0.2">
      <c r="A71" s="10">
        <v>27710</v>
      </c>
      <c r="B71" s="11">
        <v>5</v>
      </c>
      <c r="C71" s="12">
        <v>70</v>
      </c>
      <c r="D71" s="12">
        <v>84</v>
      </c>
    </row>
    <row r="72" spans="1:4" x14ac:dyDescent="0.2">
      <c r="A72" s="10">
        <v>27720</v>
      </c>
      <c r="B72" s="11">
        <v>5</v>
      </c>
      <c r="C72" s="12">
        <v>70</v>
      </c>
      <c r="D72" s="12">
        <v>84</v>
      </c>
    </row>
    <row r="73" spans="1:4" x14ac:dyDescent="0.2">
      <c r="A73" s="10">
        <v>27730</v>
      </c>
      <c r="B73" s="11">
        <v>5</v>
      </c>
      <c r="C73" s="12">
        <v>70</v>
      </c>
      <c r="D73" s="12">
        <v>84</v>
      </c>
    </row>
    <row r="74" spans="1:4" x14ac:dyDescent="0.2">
      <c r="A74" s="10">
        <v>27740</v>
      </c>
      <c r="B74" s="11">
        <v>3</v>
      </c>
      <c r="C74" s="12">
        <v>35</v>
      </c>
      <c r="D74" s="12">
        <v>42</v>
      </c>
    </row>
    <row r="75" spans="1:4" x14ac:dyDescent="0.2">
      <c r="A75" s="10">
        <v>27750</v>
      </c>
      <c r="B75" s="11">
        <v>5</v>
      </c>
      <c r="C75" s="12">
        <v>70</v>
      </c>
      <c r="D75" s="12">
        <v>84</v>
      </c>
    </row>
    <row r="76" spans="1:4" x14ac:dyDescent="0.2">
      <c r="A76" s="10">
        <v>27760</v>
      </c>
      <c r="B76" s="11">
        <v>5</v>
      </c>
      <c r="C76" s="12">
        <v>70</v>
      </c>
      <c r="D76" s="12">
        <v>84</v>
      </c>
    </row>
    <row r="77" spans="1:4" x14ac:dyDescent="0.2">
      <c r="A77" s="10">
        <v>27770</v>
      </c>
      <c r="B77" s="11">
        <v>5</v>
      </c>
      <c r="C77" s="12">
        <v>70</v>
      </c>
      <c r="D77" s="12">
        <v>84</v>
      </c>
    </row>
    <row r="78" spans="1:4" x14ac:dyDescent="0.2">
      <c r="A78" s="10">
        <v>27780</v>
      </c>
      <c r="B78" s="11">
        <v>5</v>
      </c>
      <c r="C78" s="12">
        <v>70</v>
      </c>
      <c r="D78" s="12">
        <v>84</v>
      </c>
    </row>
    <row r="79" spans="1:4" x14ac:dyDescent="0.2">
      <c r="A79" s="10">
        <v>27790</v>
      </c>
      <c r="B79" s="11">
        <v>3</v>
      </c>
      <c r="C79" s="12">
        <v>35</v>
      </c>
      <c r="D79" s="12">
        <v>42</v>
      </c>
    </row>
    <row r="80" spans="1:4" x14ac:dyDescent="0.2">
      <c r="A80" s="10">
        <v>27800</v>
      </c>
      <c r="B80" s="13">
        <v>5</v>
      </c>
      <c r="C80" s="14">
        <v>70</v>
      </c>
      <c r="D80" s="14">
        <v>84</v>
      </c>
    </row>
    <row r="81" spans="1:4" x14ac:dyDescent="0.2">
      <c r="A81" s="10">
        <v>27810</v>
      </c>
      <c r="B81" s="11">
        <v>5</v>
      </c>
      <c r="C81" s="12">
        <v>70</v>
      </c>
      <c r="D81" s="12">
        <v>84</v>
      </c>
    </row>
    <row r="82" spans="1:4" x14ac:dyDescent="0.2">
      <c r="A82" s="10">
        <v>27820</v>
      </c>
      <c r="B82" s="11">
        <v>5</v>
      </c>
      <c r="C82" s="12">
        <v>70</v>
      </c>
      <c r="D82" s="12">
        <v>84</v>
      </c>
    </row>
    <row r="83" spans="1:4" x14ac:dyDescent="0.2">
      <c r="A83" s="10">
        <v>27830</v>
      </c>
      <c r="B83" s="11">
        <v>5</v>
      </c>
      <c r="C83" s="12">
        <v>70</v>
      </c>
      <c r="D83" s="12">
        <v>84</v>
      </c>
    </row>
    <row r="84" spans="1:4" x14ac:dyDescent="0.2">
      <c r="A84" s="10">
        <v>27850</v>
      </c>
      <c r="B84" s="11">
        <v>4</v>
      </c>
      <c r="C84" s="12">
        <v>50</v>
      </c>
      <c r="D84" s="12">
        <v>60</v>
      </c>
    </row>
    <row r="85" spans="1:4" x14ac:dyDescent="0.2">
      <c r="A85" s="10">
        <v>27860</v>
      </c>
      <c r="B85" s="11">
        <v>4</v>
      </c>
      <c r="C85" s="12">
        <v>50</v>
      </c>
      <c r="D85" s="12">
        <v>60</v>
      </c>
    </row>
    <row r="86" spans="1:4" x14ac:dyDescent="0.2">
      <c r="A86" s="10">
        <v>27870</v>
      </c>
      <c r="B86" s="11">
        <v>4</v>
      </c>
      <c r="C86" s="12">
        <v>50</v>
      </c>
      <c r="D86" s="12">
        <v>60</v>
      </c>
    </row>
    <row r="87" spans="1:4" x14ac:dyDescent="0.2">
      <c r="A87" s="10">
        <v>27890</v>
      </c>
      <c r="B87" s="11">
        <v>4</v>
      </c>
      <c r="C87" s="12">
        <v>50</v>
      </c>
      <c r="D87" s="12">
        <v>60</v>
      </c>
    </row>
    <row r="88" spans="1:4" x14ac:dyDescent="0.2">
      <c r="A88" s="10">
        <v>27910</v>
      </c>
      <c r="B88" s="11">
        <v>3</v>
      </c>
      <c r="C88" s="12">
        <v>35</v>
      </c>
      <c r="D88" s="12">
        <v>42</v>
      </c>
    </row>
    <row r="89" spans="1:4" x14ac:dyDescent="0.2">
      <c r="A89" s="10">
        <v>27920</v>
      </c>
      <c r="B89" s="13">
        <v>5</v>
      </c>
      <c r="C89" s="14">
        <v>70</v>
      </c>
      <c r="D89" s="14">
        <v>84</v>
      </c>
    </row>
    <row r="90" spans="1:4" x14ac:dyDescent="0.2">
      <c r="A90" s="10">
        <v>27930</v>
      </c>
      <c r="B90" s="13">
        <v>5</v>
      </c>
      <c r="C90" s="14">
        <v>70</v>
      </c>
      <c r="D90" s="14">
        <v>84</v>
      </c>
    </row>
    <row r="91" spans="1:4" x14ac:dyDescent="0.2">
      <c r="A91" s="10">
        <v>27940</v>
      </c>
      <c r="B91" s="11">
        <v>3</v>
      </c>
      <c r="C91" s="12">
        <v>35</v>
      </c>
      <c r="D91" s="12">
        <v>42</v>
      </c>
    </row>
    <row r="92" spans="1:4" x14ac:dyDescent="0.2">
      <c r="A92" s="10">
        <v>27950</v>
      </c>
      <c r="B92" s="13">
        <v>5</v>
      </c>
      <c r="C92" s="14">
        <v>70</v>
      </c>
      <c r="D92" s="14">
        <v>84</v>
      </c>
    </row>
    <row r="93" spans="1:4" x14ac:dyDescent="0.2">
      <c r="A93" s="15">
        <v>76000</v>
      </c>
      <c r="B93" s="10">
        <v>1</v>
      </c>
      <c r="C93" s="10" t="s">
        <v>135</v>
      </c>
      <c r="D93" s="10" t="s">
        <v>135</v>
      </c>
    </row>
    <row r="94" spans="1:4" x14ac:dyDescent="0.2">
      <c r="A94" s="15">
        <v>76100</v>
      </c>
      <c r="B94" s="10">
        <v>1</v>
      </c>
      <c r="C94" s="10" t="s">
        <v>135</v>
      </c>
      <c r="D94" s="10" t="s">
        <v>135</v>
      </c>
    </row>
    <row r="95" spans="1:4" x14ac:dyDescent="0.2">
      <c r="A95" s="15">
        <v>76110</v>
      </c>
      <c r="B95" s="10">
        <v>5</v>
      </c>
      <c r="C95" s="16">
        <v>70</v>
      </c>
      <c r="D95" s="16">
        <v>84</v>
      </c>
    </row>
    <row r="96" spans="1:4" x14ac:dyDescent="0.2">
      <c r="A96" s="15">
        <v>76111</v>
      </c>
      <c r="B96" s="10">
        <v>5</v>
      </c>
      <c r="C96" s="16">
        <v>70</v>
      </c>
      <c r="D96" s="16">
        <v>84</v>
      </c>
    </row>
    <row r="97" spans="1:4" x14ac:dyDescent="0.2">
      <c r="A97" s="15">
        <v>76113</v>
      </c>
      <c r="B97" s="10">
        <v>2</v>
      </c>
      <c r="C97" s="16">
        <v>15</v>
      </c>
      <c r="D97" s="16">
        <v>18</v>
      </c>
    </row>
    <row r="98" spans="1:4" x14ac:dyDescent="0.2">
      <c r="A98" s="15">
        <v>76116</v>
      </c>
      <c r="B98" s="10">
        <v>3</v>
      </c>
      <c r="C98" s="16">
        <v>35</v>
      </c>
      <c r="D98" s="16">
        <v>42</v>
      </c>
    </row>
    <row r="99" spans="1:4" x14ac:dyDescent="0.2">
      <c r="A99" s="15">
        <v>76117</v>
      </c>
      <c r="B99" s="10">
        <v>5</v>
      </c>
      <c r="C99" s="16">
        <v>70</v>
      </c>
      <c r="D99" s="16">
        <v>84</v>
      </c>
    </row>
    <row r="100" spans="1:4" x14ac:dyDescent="0.2">
      <c r="A100" s="15">
        <v>76119</v>
      </c>
      <c r="B100" s="10">
        <v>5</v>
      </c>
      <c r="C100" s="16">
        <v>70</v>
      </c>
      <c r="D100" s="16">
        <v>84</v>
      </c>
    </row>
    <row r="101" spans="1:4" x14ac:dyDescent="0.2">
      <c r="A101" s="17">
        <v>76120</v>
      </c>
      <c r="B101" s="7">
        <v>1</v>
      </c>
      <c r="C101" s="7" t="s">
        <v>135</v>
      </c>
      <c r="D101" s="7" t="s">
        <v>135</v>
      </c>
    </row>
    <row r="102" spans="1:4" x14ac:dyDescent="0.2">
      <c r="A102" s="15">
        <v>76130</v>
      </c>
      <c r="B102" s="7">
        <v>1</v>
      </c>
      <c r="C102" s="7" t="s">
        <v>135</v>
      </c>
      <c r="D102" s="7" t="s">
        <v>135</v>
      </c>
    </row>
    <row r="103" spans="1:4" x14ac:dyDescent="0.2">
      <c r="A103" s="17">
        <v>76133</v>
      </c>
      <c r="B103" s="7">
        <v>5</v>
      </c>
      <c r="C103" s="18">
        <v>70</v>
      </c>
      <c r="D103" s="18">
        <v>84</v>
      </c>
    </row>
    <row r="104" spans="1:4" x14ac:dyDescent="0.2">
      <c r="A104" s="17">
        <v>76140</v>
      </c>
      <c r="B104" s="7">
        <v>1</v>
      </c>
      <c r="C104" s="7" t="s">
        <v>135</v>
      </c>
      <c r="D104" s="7" t="s">
        <v>135</v>
      </c>
    </row>
    <row r="105" spans="1:4" x14ac:dyDescent="0.2">
      <c r="A105" s="17">
        <v>76150</v>
      </c>
      <c r="B105" s="7">
        <v>1</v>
      </c>
      <c r="C105" s="7" t="s">
        <v>135</v>
      </c>
      <c r="D105" s="7" t="s">
        <v>135</v>
      </c>
    </row>
    <row r="106" spans="1:4" x14ac:dyDescent="0.2">
      <c r="A106" s="17">
        <v>76160</v>
      </c>
      <c r="B106" s="7">
        <v>2</v>
      </c>
      <c r="C106" s="18">
        <v>15</v>
      </c>
      <c r="D106" s="18">
        <v>18</v>
      </c>
    </row>
    <row r="107" spans="1:4" x14ac:dyDescent="0.2">
      <c r="A107" s="17">
        <v>76170</v>
      </c>
      <c r="B107" s="19">
        <v>5</v>
      </c>
      <c r="C107" s="20">
        <v>70</v>
      </c>
      <c r="D107" s="20">
        <v>84</v>
      </c>
    </row>
    <row r="108" spans="1:4" x14ac:dyDescent="0.2">
      <c r="A108" s="17">
        <v>76190</v>
      </c>
      <c r="B108" s="7">
        <v>4</v>
      </c>
      <c r="C108" s="18">
        <v>50</v>
      </c>
      <c r="D108" s="18">
        <v>60</v>
      </c>
    </row>
    <row r="109" spans="1:4" x14ac:dyDescent="0.2">
      <c r="A109" s="17">
        <v>76200</v>
      </c>
      <c r="B109" s="19">
        <v>5</v>
      </c>
      <c r="C109" s="20">
        <v>70</v>
      </c>
      <c r="D109" s="20">
        <v>84</v>
      </c>
    </row>
    <row r="110" spans="1:4" x14ac:dyDescent="0.2">
      <c r="A110" s="17">
        <v>76210</v>
      </c>
      <c r="B110" s="7">
        <v>5</v>
      </c>
      <c r="C110" s="18">
        <v>70</v>
      </c>
      <c r="D110" s="18">
        <v>84</v>
      </c>
    </row>
    <row r="111" spans="1:4" x14ac:dyDescent="0.2">
      <c r="A111" s="17">
        <v>76220</v>
      </c>
      <c r="B111" s="7">
        <v>5</v>
      </c>
      <c r="C111" s="18">
        <v>70</v>
      </c>
      <c r="D111" s="18">
        <v>84</v>
      </c>
    </row>
    <row r="112" spans="1:4" x14ac:dyDescent="0.2">
      <c r="A112" s="17">
        <v>76230</v>
      </c>
      <c r="B112" s="7">
        <v>1</v>
      </c>
      <c r="C112" s="7" t="s">
        <v>135</v>
      </c>
      <c r="D112" s="7" t="s">
        <v>135</v>
      </c>
    </row>
    <row r="113" spans="1:4" x14ac:dyDescent="0.2">
      <c r="A113" s="17">
        <v>76240</v>
      </c>
      <c r="B113" s="7">
        <v>2</v>
      </c>
      <c r="C113" s="18">
        <v>15</v>
      </c>
      <c r="D113" s="18">
        <v>18</v>
      </c>
    </row>
    <row r="114" spans="1:4" x14ac:dyDescent="0.2">
      <c r="A114" s="17">
        <v>76250</v>
      </c>
      <c r="B114" s="7">
        <v>1</v>
      </c>
      <c r="C114" s="7" t="s">
        <v>135</v>
      </c>
      <c r="D114" s="7" t="s">
        <v>135</v>
      </c>
    </row>
    <row r="115" spans="1:4" x14ac:dyDescent="0.2">
      <c r="A115" s="17">
        <v>76260</v>
      </c>
      <c r="B115" s="7">
        <v>5</v>
      </c>
      <c r="C115" s="18">
        <v>70</v>
      </c>
      <c r="D115" s="18">
        <v>84</v>
      </c>
    </row>
    <row r="116" spans="1:4" x14ac:dyDescent="0.2">
      <c r="A116" s="17">
        <v>76270</v>
      </c>
      <c r="B116" s="19">
        <v>5</v>
      </c>
      <c r="C116" s="20">
        <v>70</v>
      </c>
      <c r="D116" s="20">
        <v>84</v>
      </c>
    </row>
    <row r="117" spans="1:4" x14ac:dyDescent="0.2">
      <c r="A117" s="17">
        <v>76280</v>
      </c>
      <c r="B117" s="7">
        <v>5</v>
      </c>
      <c r="C117" s="18">
        <v>70</v>
      </c>
      <c r="D117" s="18">
        <v>84</v>
      </c>
    </row>
    <row r="118" spans="1:4" x14ac:dyDescent="0.2">
      <c r="A118" s="17">
        <v>76290</v>
      </c>
      <c r="B118" s="7">
        <v>5</v>
      </c>
      <c r="C118" s="18">
        <v>70</v>
      </c>
      <c r="D118" s="18">
        <v>84</v>
      </c>
    </row>
    <row r="119" spans="1:4" x14ac:dyDescent="0.2">
      <c r="A119" s="17">
        <v>76300</v>
      </c>
      <c r="B119" s="7">
        <v>1</v>
      </c>
      <c r="C119" s="7" t="s">
        <v>135</v>
      </c>
      <c r="D119" s="7" t="s">
        <v>135</v>
      </c>
    </row>
    <row r="120" spans="1:4" x14ac:dyDescent="0.2">
      <c r="A120" s="17">
        <v>76310</v>
      </c>
      <c r="B120" s="7">
        <v>5</v>
      </c>
      <c r="C120" s="18">
        <v>70</v>
      </c>
      <c r="D120" s="18">
        <v>84</v>
      </c>
    </row>
    <row r="121" spans="1:4" x14ac:dyDescent="0.2">
      <c r="A121" s="17">
        <v>76320</v>
      </c>
      <c r="B121" s="19">
        <v>3</v>
      </c>
      <c r="C121" s="20">
        <v>35</v>
      </c>
      <c r="D121" s="20">
        <v>42</v>
      </c>
    </row>
    <row r="122" spans="1:4" x14ac:dyDescent="0.2">
      <c r="A122" s="17">
        <v>76330</v>
      </c>
      <c r="B122" s="7">
        <v>4</v>
      </c>
      <c r="C122" s="18">
        <v>50</v>
      </c>
      <c r="D122" s="18">
        <v>60</v>
      </c>
    </row>
    <row r="123" spans="1:4" x14ac:dyDescent="0.2">
      <c r="A123" s="17">
        <v>76340</v>
      </c>
      <c r="B123" s="7">
        <v>5</v>
      </c>
      <c r="C123" s="18">
        <v>70</v>
      </c>
      <c r="D123" s="18">
        <v>84</v>
      </c>
    </row>
    <row r="124" spans="1:4" x14ac:dyDescent="0.2">
      <c r="A124" s="17">
        <v>76350</v>
      </c>
      <c r="B124" s="7">
        <v>1</v>
      </c>
      <c r="C124" s="7" t="s">
        <v>135</v>
      </c>
      <c r="D124" s="7" t="s">
        <v>135</v>
      </c>
    </row>
    <row r="125" spans="1:4" x14ac:dyDescent="0.2">
      <c r="A125" s="17">
        <v>76360</v>
      </c>
      <c r="B125" s="7">
        <v>2</v>
      </c>
      <c r="C125" s="18">
        <v>15</v>
      </c>
      <c r="D125" s="18">
        <v>18</v>
      </c>
    </row>
    <row r="126" spans="1:4" x14ac:dyDescent="0.2">
      <c r="A126" s="17">
        <v>76370</v>
      </c>
      <c r="B126" s="7">
        <v>5</v>
      </c>
      <c r="C126" s="18">
        <v>70</v>
      </c>
      <c r="D126" s="18">
        <v>84</v>
      </c>
    </row>
    <row r="127" spans="1:4" x14ac:dyDescent="0.2">
      <c r="A127" s="17">
        <v>76380</v>
      </c>
      <c r="B127" s="7">
        <v>1</v>
      </c>
      <c r="C127" s="7" t="s">
        <v>135</v>
      </c>
      <c r="D127" s="7" t="s">
        <v>135</v>
      </c>
    </row>
    <row r="128" spans="1:4" x14ac:dyDescent="0.2">
      <c r="A128" s="17">
        <v>76390</v>
      </c>
      <c r="B128" s="7">
        <v>5</v>
      </c>
      <c r="C128" s="18">
        <v>70</v>
      </c>
      <c r="D128" s="18">
        <v>84</v>
      </c>
    </row>
    <row r="129" spans="1:4" x14ac:dyDescent="0.2">
      <c r="A129" s="17">
        <v>76400</v>
      </c>
      <c r="B129" s="7">
        <v>5</v>
      </c>
      <c r="C129" s="18">
        <v>70</v>
      </c>
      <c r="D129" s="18">
        <v>84</v>
      </c>
    </row>
    <row r="130" spans="1:4" x14ac:dyDescent="0.2">
      <c r="A130" s="17">
        <v>76410</v>
      </c>
      <c r="B130" s="7">
        <v>3</v>
      </c>
      <c r="C130" s="18">
        <v>35</v>
      </c>
      <c r="D130" s="18">
        <v>42</v>
      </c>
    </row>
    <row r="131" spans="1:4" x14ac:dyDescent="0.2">
      <c r="A131" s="17">
        <v>76420</v>
      </c>
      <c r="B131" s="7">
        <v>1</v>
      </c>
      <c r="C131" s="7" t="s">
        <v>135</v>
      </c>
      <c r="D131" s="7" t="s">
        <v>135</v>
      </c>
    </row>
    <row r="132" spans="1:4" x14ac:dyDescent="0.2">
      <c r="A132" s="17">
        <v>76430</v>
      </c>
      <c r="B132" s="7">
        <v>5</v>
      </c>
      <c r="C132" s="18">
        <v>70</v>
      </c>
      <c r="D132" s="18">
        <v>84</v>
      </c>
    </row>
    <row r="133" spans="1:4" x14ac:dyDescent="0.2">
      <c r="A133" s="17">
        <v>76440</v>
      </c>
      <c r="B133" s="19">
        <v>5</v>
      </c>
      <c r="C133" s="20">
        <v>70</v>
      </c>
      <c r="D133" s="20">
        <v>84</v>
      </c>
    </row>
    <row r="134" spans="1:4" x14ac:dyDescent="0.2">
      <c r="A134" s="17">
        <v>76450</v>
      </c>
      <c r="B134" s="7">
        <v>5</v>
      </c>
      <c r="C134" s="18">
        <v>70</v>
      </c>
      <c r="D134" s="18">
        <v>84</v>
      </c>
    </row>
    <row r="135" spans="1:4" x14ac:dyDescent="0.2">
      <c r="A135" s="17">
        <v>76460</v>
      </c>
      <c r="B135" s="7">
        <v>5</v>
      </c>
      <c r="C135" s="18">
        <v>70</v>
      </c>
      <c r="D135" s="18">
        <v>84</v>
      </c>
    </row>
    <row r="136" spans="1:4" x14ac:dyDescent="0.2">
      <c r="A136" s="17">
        <v>76470</v>
      </c>
      <c r="B136" s="7">
        <v>5</v>
      </c>
      <c r="C136" s="18">
        <v>70</v>
      </c>
      <c r="D136" s="18">
        <v>84</v>
      </c>
    </row>
    <row r="137" spans="1:4" x14ac:dyDescent="0.2">
      <c r="A137" s="17">
        <v>76480</v>
      </c>
      <c r="B137" s="7">
        <v>3</v>
      </c>
      <c r="C137" s="18">
        <v>35</v>
      </c>
      <c r="D137" s="18">
        <v>42</v>
      </c>
    </row>
    <row r="138" spans="1:4" x14ac:dyDescent="0.2">
      <c r="A138" s="17">
        <v>76490</v>
      </c>
      <c r="B138" s="7">
        <v>4</v>
      </c>
      <c r="C138" s="18">
        <v>50</v>
      </c>
      <c r="D138" s="18">
        <v>60</v>
      </c>
    </row>
    <row r="139" spans="1:4" x14ac:dyDescent="0.2">
      <c r="A139" s="17">
        <v>76500</v>
      </c>
      <c r="B139" s="7">
        <v>3</v>
      </c>
      <c r="C139" s="18">
        <v>35</v>
      </c>
      <c r="D139" s="20">
        <v>42</v>
      </c>
    </row>
    <row r="140" spans="1:4" x14ac:dyDescent="0.2">
      <c r="A140" s="17">
        <v>76510</v>
      </c>
      <c r="B140" s="19">
        <v>5</v>
      </c>
      <c r="C140" s="20">
        <v>70</v>
      </c>
      <c r="D140" s="20">
        <v>84</v>
      </c>
    </row>
    <row r="141" spans="1:4" x14ac:dyDescent="0.2">
      <c r="A141" s="17">
        <v>76520</v>
      </c>
      <c r="B141" s="7">
        <v>2</v>
      </c>
      <c r="C141" s="18">
        <v>15</v>
      </c>
      <c r="D141" s="18">
        <v>18</v>
      </c>
    </row>
    <row r="142" spans="1:4" x14ac:dyDescent="0.2">
      <c r="A142" s="17">
        <v>76530</v>
      </c>
      <c r="B142" s="7">
        <v>2</v>
      </c>
      <c r="C142" s="18">
        <v>15</v>
      </c>
      <c r="D142" s="18">
        <v>18</v>
      </c>
    </row>
    <row r="143" spans="1:4" x14ac:dyDescent="0.2">
      <c r="A143" s="17">
        <v>76540</v>
      </c>
      <c r="B143" s="7">
        <v>5</v>
      </c>
      <c r="C143" s="18">
        <v>70</v>
      </c>
      <c r="D143" s="18">
        <v>84</v>
      </c>
    </row>
    <row r="144" spans="1:4" x14ac:dyDescent="0.2">
      <c r="A144" s="17">
        <v>76550</v>
      </c>
      <c r="B144" s="7">
        <v>5</v>
      </c>
      <c r="C144" s="18">
        <v>70</v>
      </c>
      <c r="D144" s="18">
        <v>84</v>
      </c>
    </row>
    <row r="145" spans="1:4" x14ac:dyDescent="0.2">
      <c r="A145" s="17">
        <v>76560</v>
      </c>
      <c r="B145" s="19">
        <v>5</v>
      </c>
      <c r="C145" s="20">
        <v>70</v>
      </c>
      <c r="D145" s="20">
        <v>84</v>
      </c>
    </row>
    <row r="146" spans="1:4" x14ac:dyDescent="0.2">
      <c r="A146" s="17">
        <v>76570</v>
      </c>
      <c r="B146" s="7">
        <v>3</v>
      </c>
      <c r="C146" s="18">
        <v>35</v>
      </c>
      <c r="D146" s="18">
        <v>42</v>
      </c>
    </row>
    <row r="147" spans="1:4" x14ac:dyDescent="0.2">
      <c r="A147" s="17">
        <v>76580</v>
      </c>
      <c r="B147" s="7">
        <v>3</v>
      </c>
      <c r="C147" s="18">
        <v>35</v>
      </c>
      <c r="D147" s="20">
        <v>42</v>
      </c>
    </row>
    <row r="148" spans="1:4" x14ac:dyDescent="0.2">
      <c r="A148" s="17">
        <v>76590</v>
      </c>
      <c r="B148" s="7">
        <v>4</v>
      </c>
      <c r="C148" s="18">
        <v>50</v>
      </c>
      <c r="D148" s="18">
        <v>60</v>
      </c>
    </row>
    <row r="149" spans="1:4" x14ac:dyDescent="0.2">
      <c r="A149" s="21">
        <v>76600</v>
      </c>
      <c r="B149" s="22">
        <v>5</v>
      </c>
      <c r="C149" s="23">
        <v>70</v>
      </c>
      <c r="D149" s="23">
        <v>84</v>
      </c>
    </row>
    <row r="150" spans="1:4" x14ac:dyDescent="0.2">
      <c r="A150" s="15">
        <v>76610</v>
      </c>
      <c r="B150" s="10">
        <v>5</v>
      </c>
      <c r="C150" s="16">
        <v>70</v>
      </c>
      <c r="D150" s="16">
        <v>84</v>
      </c>
    </row>
    <row r="151" spans="1:4" x14ac:dyDescent="0.2">
      <c r="A151" s="17">
        <v>76620</v>
      </c>
      <c r="B151" s="7">
        <v>5</v>
      </c>
      <c r="C151" s="18">
        <v>70</v>
      </c>
      <c r="D151" s="18">
        <v>84</v>
      </c>
    </row>
    <row r="152" spans="1:4" x14ac:dyDescent="0.2">
      <c r="A152" s="17">
        <v>76630</v>
      </c>
      <c r="B152" s="19">
        <v>5</v>
      </c>
      <c r="C152" s="20">
        <v>70</v>
      </c>
      <c r="D152" s="20">
        <v>84</v>
      </c>
    </row>
    <row r="153" spans="1:4" x14ac:dyDescent="0.2">
      <c r="A153" s="17">
        <v>76640</v>
      </c>
      <c r="B153" s="19">
        <v>5</v>
      </c>
      <c r="C153" s="20">
        <v>70</v>
      </c>
      <c r="D153" s="20">
        <v>84</v>
      </c>
    </row>
    <row r="154" spans="1:4" x14ac:dyDescent="0.2">
      <c r="A154" s="17">
        <v>76650</v>
      </c>
      <c r="B154" s="7">
        <v>1</v>
      </c>
      <c r="C154" s="7" t="s">
        <v>135</v>
      </c>
      <c r="D154" s="7" t="s">
        <v>135</v>
      </c>
    </row>
    <row r="155" spans="1:4" x14ac:dyDescent="0.2">
      <c r="A155" s="17">
        <v>76660</v>
      </c>
      <c r="B155" s="19">
        <v>5</v>
      </c>
      <c r="C155" s="20">
        <v>70</v>
      </c>
      <c r="D155" s="20">
        <v>84</v>
      </c>
    </row>
    <row r="156" spans="1:4" x14ac:dyDescent="0.2">
      <c r="A156" s="17">
        <v>76680</v>
      </c>
      <c r="B156" s="7">
        <v>3</v>
      </c>
      <c r="C156" s="18">
        <v>35</v>
      </c>
      <c r="D156" s="18">
        <v>42</v>
      </c>
    </row>
    <row r="157" spans="1:4" x14ac:dyDescent="0.2">
      <c r="A157" s="17">
        <v>76690</v>
      </c>
      <c r="B157" s="7">
        <v>3</v>
      </c>
      <c r="C157" s="18">
        <v>35</v>
      </c>
      <c r="D157" s="18">
        <v>42</v>
      </c>
    </row>
    <row r="158" spans="1:4" x14ac:dyDescent="0.2">
      <c r="A158" s="17">
        <v>76700</v>
      </c>
      <c r="B158" s="7">
        <v>5</v>
      </c>
      <c r="C158" s="18">
        <v>70</v>
      </c>
      <c r="D158" s="18">
        <v>84</v>
      </c>
    </row>
    <row r="159" spans="1:4" x14ac:dyDescent="0.2">
      <c r="A159" s="17">
        <v>76710</v>
      </c>
      <c r="B159" s="7">
        <v>2</v>
      </c>
      <c r="C159" s="18">
        <v>15</v>
      </c>
      <c r="D159" s="18">
        <v>18</v>
      </c>
    </row>
    <row r="160" spans="1:4" x14ac:dyDescent="0.2">
      <c r="A160" s="17">
        <v>76720</v>
      </c>
      <c r="B160" s="7">
        <v>3</v>
      </c>
      <c r="C160" s="18">
        <v>35</v>
      </c>
      <c r="D160" s="20">
        <v>42</v>
      </c>
    </row>
    <row r="161" spans="1:4" x14ac:dyDescent="0.2">
      <c r="A161" s="17">
        <v>76730</v>
      </c>
      <c r="B161" s="19">
        <v>5</v>
      </c>
      <c r="C161" s="20">
        <v>70</v>
      </c>
      <c r="D161" s="20">
        <v>84</v>
      </c>
    </row>
    <row r="162" spans="1:4" x14ac:dyDescent="0.2">
      <c r="A162" s="17">
        <v>76740</v>
      </c>
      <c r="B162" s="7">
        <v>5</v>
      </c>
      <c r="C162" s="18">
        <v>70</v>
      </c>
      <c r="D162" s="18">
        <v>84</v>
      </c>
    </row>
    <row r="163" spans="1:4" x14ac:dyDescent="0.2">
      <c r="A163" s="17">
        <v>76750</v>
      </c>
      <c r="B163" s="7">
        <v>3</v>
      </c>
      <c r="C163" s="18">
        <v>35</v>
      </c>
      <c r="D163" s="20">
        <v>42</v>
      </c>
    </row>
    <row r="164" spans="1:4" x14ac:dyDescent="0.2">
      <c r="A164" s="17">
        <v>76760</v>
      </c>
      <c r="B164" s="7">
        <v>3</v>
      </c>
      <c r="C164" s="18">
        <v>35</v>
      </c>
      <c r="D164" s="20">
        <v>42</v>
      </c>
    </row>
    <row r="165" spans="1:4" x14ac:dyDescent="0.2">
      <c r="A165" s="17">
        <v>76770</v>
      </c>
      <c r="B165" s="7">
        <v>1</v>
      </c>
      <c r="C165" s="7" t="s">
        <v>135</v>
      </c>
      <c r="D165" s="7" t="s">
        <v>135</v>
      </c>
    </row>
    <row r="166" spans="1:4" x14ac:dyDescent="0.2">
      <c r="A166" s="17">
        <v>76780</v>
      </c>
      <c r="B166" s="19">
        <v>5</v>
      </c>
      <c r="C166" s="20">
        <v>70</v>
      </c>
      <c r="D166" s="20">
        <v>84</v>
      </c>
    </row>
    <row r="167" spans="1:4" x14ac:dyDescent="0.2">
      <c r="A167" s="17">
        <v>76790</v>
      </c>
      <c r="B167" s="19">
        <v>5</v>
      </c>
      <c r="C167" s="20">
        <v>70</v>
      </c>
      <c r="D167" s="20">
        <v>84</v>
      </c>
    </row>
    <row r="168" spans="1:4" x14ac:dyDescent="0.2">
      <c r="A168" s="17">
        <v>76800</v>
      </c>
      <c r="B168" s="7">
        <v>1</v>
      </c>
      <c r="C168" s="7" t="s">
        <v>135</v>
      </c>
      <c r="D168" s="7" t="s">
        <v>135</v>
      </c>
    </row>
    <row r="169" spans="1:4" x14ac:dyDescent="0.2">
      <c r="A169" s="17">
        <v>76810</v>
      </c>
      <c r="B169" s="19">
        <v>5</v>
      </c>
      <c r="C169" s="20">
        <v>70</v>
      </c>
      <c r="D169" s="20">
        <v>84</v>
      </c>
    </row>
    <row r="170" spans="1:4" x14ac:dyDescent="0.2">
      <c r="A170" s="17">
        <v>76840</v>
      </c>
      <c r="B170" s="7">
        <v>2</v>
      </c>
      <c r="C170" s="18">
        <v>15</v>
      </c>
      <c r="D170" s="18">
        <v>18</v>
      </c>
    </row>
    <row r="171" spans="1:4" x14ac:dyDescent="0.2">
      <c r="A171" s="17">
        <v>76850</v>
      </c>
      <c r="B171" s="7">
        <v>3</v>
      </c>
      <c r="C171" s="18">
        <v>35</v>
      </c>
      <c r="D171" s="20">
        <v>42</v>
      </c>
    </row>
    <row r="172" spans="1:4" x14ac:dyDescent="0.2">
      <c r="A172" s="17">
        <v>76860</v>
      </c>
      <c r="B172" s="19">
        <v>5</v>
      </c>
      <c r="C172" s="20">
        <v>70</v>
      </c>
      <c r="D172" s="20">
        <v>84</v>
      </c>
    </row>
    <row r="173" spans="1:4" x14ac:dyDescent="0.2">
      <c r="A173" s="17">
        <v>76870</v>
      </c>
      <c r="B173" s="19">
        <v>5</v>
      </c>
      <c r="C173" s="20">
        <v>70</v>
      </c>
      <c r="D173" s="20">
        <v>84</v>
      </c>
    </row>
    <row r="174" spans="1:4" x14ac:dyDescent="0.2">
      <c r="A174" s="17">
        <v>76880</v>
      </c>
      <c r="B174" s="19">
        <v>5</v>
      </c>
      <c r="C174" s="20">
        <v>70</v>
      </c>
      <c r="D174" s="20">
        <v>84</v>
      </c>
    </row>
    <row r="175" spans="1:4" x14ac:dyDescent="0.2">
      <c r="A175" s="17">
        <v>76890</v>
      </c>
      <c r="B175" s="7">
        <v>3</v>
      </c>
      <c r="C175" s="18">
        <v>35</v>
      </c>
      <c r="D175" s="20">
        <v>42</v>
      </c>
    </row>
    <row r="176" spans="1:4" x14ac:dyDescent="0.2">
      <c r="A176" s="17">
        <v>76910</v>
      </c>
      <c r="B176" s="19">
        <v>5</v>
      </c>
      <c r="C176" s="20">
        <v>70</v>
      </c>
      <c r="D176" s="20">
        <v>84</v>
      </c>
    </row>
    <row r="177" spans="1:4" x14ac:dyDescent="0.2">
      <c r="A177" s="17">
        <v>76920</v>
      </c>
      <c r="B177" s="7">
        <v>1</v>
      </c>
      <c r="C177" s="7" t="s">
        <v>135</v>
      </c>
      <c r="D177" s="7" t="s">
        <v>135</v>
      </c>
    </row>
    <row r="178" spans="1:4" x14ac:dyDescent="0.2">
      <c r="A178" s="17">
        <v>76930</v>
      </c>
      <c r="B178" s="7">
        <v>2</v>
      </c>
      <c r="C178" s="18">
        <v>15</v>
      </c>
      <c r="D178" s="18">
        <v>18</v>
      </c>
    </row>
    <row r="179" spans="1:4" x14ac:dyDescent="0.2">
      <c r="A179" s="17">
        <v>76940</v>
      </c>
      <c r="B179" s="7">
        <v>4</v>
      </c>
      <c r="C179" s="18">
        <v>50</v>
      </c>
      <c r="D179" s="18">
        <v>60</v>
      </c>
    </row>
    <row r="180" spans="1:4" x14ac:dyDescent="0.2">
      <c r="A180" s="17">
        <v>76950</v>
      </c>
      <c r="B180" s="19">
        <v>4</v>
      </c>
      <c r="C180" s="20">
        <v>50</v>
      </c>
      <c r="D180" s="20">
        <v>60</v>
      </c>
    </row>
    <row r="181" spans="1:4" x14ac:dyDescent="0.2">
      <c r="A181" s="17">
        <v>76960</v>
      </c>
      <c r="B181" s="7">
        <v>1</v>
      </c>
      <c r="C181" s="7" t="s">
        <v>135</v>
      </c>
      <c r="D181" s="7" t="s">
        <v>135</v>
      </c>
    </row>
    <row r="182" spans="1:4" x14ac:dyDescent="0.2">
      <c r="A182" s="17">
        <v>76970</v>
      </c>
      <c r="B182" s="7">
        <v>3</v>
      </c>
      <c r="C182" s="18">
        <v>35</v>
      </c>
      <c r="D182" s="18">
        <v>42</v>
      </c>
    </row>
    <row r="183" spans="1:4" ht="14" thickBot="1" x14ac:dyDescent="0.25">
      <c r="A183" s="24">
        <v>76980</v>
      </c>
      <c r="B183" s="25">
        <v>5</v>
      </c>
      <c r="C183" s="26">
        <v>70</v>
      </c>
      <c r="D183" s="26">
        <v>84</v>
      </c>
    </row>
    <row r="184" spans="1:4" x14ac:dyDescent="0.2">
      <c r="C184" s="27"/>
    </row>
    <row r="185" spans="1:4" ht="26" x14ac:dyDescent="0.3">
      <c r="A185" s="276" t="s">
        <v>136</v>
      </c>
      <c r="B185" s="277"/>
      <c r="C185" s="277"/>
      <c r="D185" s="278"/>
    </row>
    <row r="186" spans="1:4" ht="40" x14ac:dyDescent="0.2">
      <c r="A186" s="28" t="s">
        <v>131</v>
      </c>
      <c r="B186" s="29" t="s">
        <v>132</v>
      </c>
      <c r="C186" s="29" t="s">
        <v>133</v>
      </c>
      <c r="D186" s="30" t="s">
        <v>134</v>
      </c>
    </row>
    <row r="187" spans="1:4" ht="14" x14ac:dyDescent="0.2">
      <c r="A187" s="31" t="s">
        <v>137</v>
      </c>
      <c r="B187" s="32">
        <v>6</v>
      </c>
      <c r="C187" s="33">
        <v>200</v>
      </c>
      <c r="D187" s="33">
        <v>240</v>
      </c>
    </row>
    <row r="188" spans="1:4" ht="14" x14ac:dyDescent="0.2">
      <c r="A188" s="31" t="s">
        <v>138</v>
      </c>
      <c r="B188" s="34">
        <v>6</v>
      </c>
      <c r="C188" s="33">
        <v>200</v>
      </c>
      <c r="D188" s="33">
        <v>240</v>
      </c>
    </row>
    <row r="189" spans="1:4" ht="14" x14ac:dyDescent="0.2">
      <c r="A189" s="35" t="s">
        <v>139</v>
      </c>
      <c r="B189" s="34">
        <v>6</v>
      </c>
      <c r="C189" s="33">
        <v>200</v>
      </c>
      <c r="D189" s="33">
        <v>240</v>
      </c>
    </row>
    <row r="190" spans="1:4" ht="14" x14ac:dyDescent="0.2">
      <c r="A190" s="35" t="s">
        <v>140</v>
      </c>
      <c r="B190" s="34">
        <v>6</v>
      </c>
      <c r="C190" s="33">
        <v>200</v>
      </c>
      <c r="D190" s="33">
        <v>240</v>
      </c>
    </row>
    <row r="191" spans="1:4" ht="14" x14ac:dyDescent="0.2">
      <c r="A191" s="35" t="s">
        <v>141</v>
      </c>
      <c r="B191" s="34">
        <v>6</v>
      </c>
      <c r="C191" s="33">
        <v>200</v>
      </c>
      <c r="D191" s="33">
        <v>240</v>
      </c>
    </row>
    <row r="192" spans="1:4" ht="14" x14ac:dyDescent="0.2">
      <c r="A192" s="35" t="s">
        <v>142</v>
      </c>
      <c r="B192" s="34">
        <v>6</v>
      </c>
      <c r="C192" s="33">
        <v>200</v>
      </c>
      <c r="D192" s="33">
        <v>240</v>
      </c>
    </row>
    <row r="193" spans="1:4" ht="14" x14ac:dyDescent="0.2">
      <c r="A193" s="35" t="s">
        <v>143</v>
      </c>
      <c r="B193" s="34">
        <v>6</v>
      </c>
      <c r="C193" s="33">
        <v>200</v>
      </c>
      <c r="D193" s="33">
        <v>240</v>
      </c>
    </row>
    <row r="194" spans="1:4" ht="14" x14ac:dyDescent="0.2">
      <c r="A194" s="31" t="s">
        <v>144</v>
      </c>
      <c r="B194" s="36"/>
      <c r="C194" s="37">
        <v>0</v>
      </c>
      <c r="D194" s="37">
        <v>0</v>
      </c>
    </row>
    <row r="195" spans="1:4" ht="6" customHeight="1" x14ac:dyDescent="0.2">
      <c r="C195" s="27"/>
    </row>
    <row r="196" spans="1:4" ht="20" x14ac:dyDescent="0.2">
      <c r="A196" s="38" t="s">
        <v>145</v>
      </c>
      <c r="C196" s="27"/>
    </row>
    <row r="197" spans="1:4" ht="20" x14ac:dyDescent="0.2">
      <c r="A197" s="38" t="s">
        <v>146</v>
      </c>
      <c r="C197" s="27"/>
    </row>
    <row r="198" spans="1:4" ht="20" x14ac:dyDescent="0.2">
      <c r="A198" s="38" t="s">
        <v>147</v>
      </c>
      <c r="C198" s="27"/>
    </row>
  </sheetData>
  <mergeCells count="9">
    <mergeCell ref="B7:D7"/>
    <mergeCell ref="B8:D8"/>
    <mergeCell ref="A185:D185"/>
    <mergeCell ref="A1:D1"/>
    <mergeCell ref="B2:D2"/>
    <mergeCell ref="B3:D3"/>
    <mergeCell ref="B4:D4"/>
    <mergeCell ref="B5:D5"/>
    <mergeCell ref="B6:D6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bon de commande</vt:lpstr>
      <vt:lpstr>liste légumes desserts plat cha</vt:lpstr>
      <vt:lpstr>Frais de livraison</vt:lpstr>
      <vt:lpstr>'bon de commande'!Zone_d_impression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HAUVILLE</dc:creator>
  <cp:lastModifiedBy>Aline GUILLAUME</cp:lastModifiedBy>
  <cp:lastPrinted>2022-11-24T10:13:50Z</cp:lastPrinted>
  <dcterms:created xsi:type="dcterms:W3CDTF">2003-10-07T09:57:59Z</dcterms:created>
  <dcterms:modified xsi:type="dcterms:W3CDTF">2023-02-02T15:11:11Z</dcterms:modified>
</cp:coreProperties>
</file>